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R3電力需給契約\02_仕様書\"/>
    </mc:Choice>
  </mc:AlternateContent>
  <bookViews>
    <workbookView xWindow="0" yWindow="0" windowWidth="20490" windowHeight="7920"/>
  </bookViews>
  <sheets>
    <sheet name="使用量実績" sheetId="1" r:id="rId1"/>
    <sheet name="使用予定量" sheetId="2" r:id="rId2"/>
  </sheets>
  <definedNames>
    <definedName name="_xlnm.Print_Area" localSheetId="1">使用予定量!$A$1:$G$24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E14" i="2"/>
  <c r="G32" i="1"/>
  <c r="F13" i="2" l="1"/>
  <c r="E13" i="2"/>
  <c r="G31" i="1"/>
  <c r="F12" i="2" l="1"/>
  <c r="E12" i="2"/>
  <c r="G30" i="1"/>
  <c r="F10" i="2" l="1"/>
  <c r="F11" i="2"/>
  <c r="F9" i="2"/>
  <c r="E10" i="2"/>
  <c r="E11" i="2"/>
  <c r="E9" i="2"/>
  <c r="G29" i="1"/>
  <c r="G20" i="2" l="1"/>
  <c r="C16" i="2"/>
  <c r="D16" i="2"/>
  <c r="G16" i="2" s="1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D15" i="2"/>
  <c r="E15" i="2"/>
  <c r="F15" i="2"/>
  <c r="C15" i="2"/>
  <c r="G10" i="2"/>
  <c r="G11" i="2"/>
  <c r="G12" i="2"/>
  <c r="G13" i="2"/>
  <c r="G14" i="2"/>
  <c r="C10" i="2"/>
  <c r="D10" i="2"/>
  <c r="C11" i="2"/>
  <c r="D11" i="2"/>
  <c r="C12" i="2"/>
  <c r="D12" i="2"/>
  <c r="C13" i="2"/>
  <c r="D13" i="2"/>
  <c r="C14" i="2"/>
  <c r="D14" i="2"/>
  <c r="D9" i="2"/>
  <c r="C9" i="2"/>
  <c r="F33" i="1"/>
  <c r="G22" i="1"/>
  <c r="G23" i="1"/>
  <c r="G24" i="1"/>
  <c r="G25" i="1"/>
  <c r="G26" i="1"/>
  <c r="G27" i="1"/>
  <c r="G28" i="1"/>
  <c r="G21" i="1"/>
  <c r="F20" i="1"/>
  <c r="G19" i="1"/>
  <c r="G9" i="1"/>
  <c r="G10" i="1"/>
  <c r="G11" i="1"/>
  <c r="G12" i="1"/>
  <c r="G13" i="1"/>
  <c r="G14" i="1"/>
  <c r="G15" i="1"/>
  <c r="G16" i="1"/>
  <c r="G17" i="1"/>
  <c r="G18" i="1"/>
  <c r="G8" i="1"/>
  <c r="D33" i="1"/>
  <c r="D20" i="1"/>
  <c r="G15" i="2" l="1"/>
  <c r="C21" i="2" l="1"/>
  <c r="D21" i="2" l="1"/>
  <c r="E21" i="2"/>
  <c r="L22" i="1"/>
  <c r="L21" i="1"/>
  <c r="E33" i="1"/>
  <c r="H33" i="1"/>
  <c r="C33" i="1"/>
  <c r="K33" i="1"/>
  <c r="K20" i="1"/>
  <c r="L18" i="1"/>
  <c r="H20" i="1"/>
  <c r="E20" i="1"/>
  <c r="C20" i="1"/>
  <c r="L9" i="1"/>
  <c r="L10" i="1"/>
  <c r="L11" i="1"/>
  <c r="L12" i="1"/>
  <c r="L13" i="1"/>
  <c r="L14" i="1"/>
  <c r="L15" i="1"/>
  <c r="L16" i="1"/>
  <c r="L17" i="1"/>
  <c r="L19" i="1"/>
  <c r="G20" i="1" l="1"/>
  <c r="L20" i="1" s="1"/>
  <c r="L8" i="1"/>
  <c r="L30" i="1"/>
  <c r="L27" i="1"/>
  <c r="L32" i="1"/>
  <c r="L24" i="1"/>
  <c r="L29" i="1"/>
  <c r="L28" i="1"/>
  <c r="L26" i="1"/>
  <c r="L25" i="1"/>
  <c r="L31" i="1"/>
  <c r="L23" i="1"/>
  <c r="G33" i="1"/>
  <c r="L33" i="1" s="1"/>
  <c r="G9" i="2"/>
  <c r="G17" i="2"/>
  <c r="G18" i="2"/>
  <c r="F21" i="2"/>
  <c r="G19" i="2"/>
  <c r="G21" i="2" l="1"/>
</calcChain>
</file>

<file path=xl/sharedStrings.xml><?xml version="1.0" encoding="utf-8"?>
<sst xmlns="http://schemas.openxmlformats.org/spreadsheetml/2006/main" count="78" uniqueCount="57">
  <si>
    <t>別紙　１</t>
    <rPh sb="0" eb="2">
      <t>ベッシ</t>
    </rPh>
    <phoneticPr fontId="2"/>
  </si>
  <si>
    <t>仙台市立病院</t>
    <rPh sb="0" eb="2">
      <t>センダイ</t>
    </rPh>
    <rPh sb="2" eb="4">
      <t>シリツ</t>
    </rPh>
    <rPh sb="4" eb="6">
      <t>ビョウイン</t>
    </rPh>
    <phoneticPr fontId="2"/>
  </si>
  <si>
    <t>月</t>
    <rPh sb="0" eb="1">
      <t>ツキ</t>
    </rPh>
    <phoneticPr fontId="2"/>
  </si>
  <si>
    <t>その他季</t>
    <rPh sb="2" eb="3">
      <t>タ</t>
    </rPh>
    <rPh sb="3" eb="4">
      <t>キ</t>
    </rPh>
    <phoneticPr fontId="2"/>
  </si>
  <si>
    <t>電力量計</t>
    <rPh sb="0" eb="2">
      <t>デンリョク</t>
    </rPh>
    <rPh sb="2" eb="3">
      <t>リョウ</t>
    </rPh>
    <rPh sb="3" eb="4">
      <t>ケイ</t>
    </rPh>
    <phoneticPr fontId="2"/>
  </si>
  <si>
    <t>最大電力</t>
    <rPh sb="0" eb="2">
      <t>サイダイ</t>
    </rPh>
    <rPh sb="2" eb="4">
      <t>デンリョク</t>
    </rPh>
    <phoneticPr fontId="2"/>
  </si>
  <si>
    <t>力率</t>
    <rPh sb="0" eb="2">
      <t>リキリツ</t>
    </rPh>
    <phoneticPr fontId="2"/>
  </si>
  <si>
    <t>平均使用量</t>
    <rPh sb="0" eb="2">
      <t>ヘイキン</t>
    </rPh>
    <rPh sb="2" eb="5">
      <t>シヨウリョウ</t>
    </rPh>
    <phoneticPr fontId="2"/>
  </si>
  <si>
    <t>（ｋＷｈ）</t>
    <phoneticPr fontId="2"/>
  </si>
  <si>
    <t>（ｋＷ）</t>
    <phoneticPr fontId="2"/>
  </si>
  <si>
    <t>（％）</t>
    <phoneticPr fontId="2"/>
  </si>
  <si>
    <t>（ｋＷｈ／日）</t>
    <rPh sb="5" eb="6">
      <t>ニチ</t>
    </rPh>
    <phoneticPr fontId="2"/>
  </si>
  <si>
    <t>昼間有効
電力量</t>
    <rPh sb="0" eb="2">
      <t>ヒルマ</t>
    </rPh>
    <rPh sb="2" eb="4">
      <t>ユウコウ</t>
    </rPh>
    <rPh sb="5" eb="7">
      <t>デンリョク</t>
    </rPh>
    <rPh sb="7" eb="8">
      <t>リョウ</t>
    </rPh>
    <phoneticPr fontId="2"/>
  </si>
  <si>
    <t>契約
電力</t>
    <rPh sb="0" eb="2">
      <t>ケイヤク</t>
    </rPh>
    <rPh sb="3" eb="5">
      <t>デンリョク</t>
    </rPh>
    <phoneticPr fontId="2"/>
  </si>
  <si>
    <t>稼働
日数</t>
    <rPh sb="0" eb="2">
      <t>カドウ</t>
    </rPh>
    <rPh sb="3" eb="5">
      <t>ニッスウ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</si>
  <si>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</si>
  <si>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</si>
  <si>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</si>
  <si>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</si>
  <si>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</si>
  <si>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</si>
  <si>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</si>
  <si>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</si>
  <si>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</si>
  <si>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</si>
  <si>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使　　用　　電　　力　　量</t>
    <rPh sb="0" eb="1">
      <t>シ</t>
    </rPh>
    <rPh sb="3" eb="4">
      <t>ヨウ</t>
    </rPh>
    <rPh sb="6" eb="7">
      <t>デン</t>
    </rPh>
    <rPh sb="9" eb="10">
      <t>チカラ</t>
    </rPh>
    <rPh sb="12" eb="13">
      <t>リョウ</t>
    </rPh>
    <phoneticPr fontId="2"/>
  </si>
  <si>
    <t>別紙　２</t>
    <rPh sb="0" eb="2">
      <t>ベッシ</t>
    </rPh>
    <phoneticPr fontId="2"/>
  </si>
  <si>
    <t>昼間時間</t>
    <rPh sb="0" eb="2">
      <t>ヒルマ</t>
    </rPh>
    <rPh sb="2" eb="4">
      <t>ジカン</t>
    </rPh>
    <phoneticPr fontId="2"/>
  </si>
  <si>
    <t>ピーク</t>
    <phoneticPr fontId="2"/>
  </si>
  <si>
    <t>夏季</t>
    <rPh sb="0" eb="2">
      <t>カキ</t>
    </rPh>
    <phoneticPr fontId="2"/>
  </si>
  <si>
    <t>その他季</t>
    <rPh sb="2" eb="3">
      <t>タ</t>
    </rPh>
    <rPh sb="3" eb="4">
      <t>キ</t>
    </rPh>
    <phoneticPr fontId="2"/>
  </si>
  <si>
    <t>夜間時間</t>
    <rPh sb="0" eb="2">
      <t>ヤカン</t>
    </rPh>
    <rPh sb="2" eb="4">
      <t>ジカン</t>
    </rPh>
    <phoneticPr fontId="2"/>
  </si>
  <si>
    <t>月</t>
    <rPh sb="0" eb="1">
      <t>ツキ</t>
    </rPh>
    <phoneticPr fontId="2"/>
  </si>
  <si>
    <t>10月</t>
    <rPh sb="2" eb="3">
      <t>ガツ</t>
    </rPh>
    <phoneticPr fontId="2"/>
  </si>
  <si>
    <t>1月</t>
  </si>
  <si>
    <t>4月</t>
  </si>
  <si>
    <t>5月</t>
  </si>
  <si>
    <t>契約電力
（ｋＷ）</t>
    <rPh sb="0" eb="2">
      <t>ケイヤク</t>
    </rPh>
    <rPh sb="2" eb="4">
      <t>デンリョク</t>
    </rPh>
    <phoneticPr fontId="2"/>
  </si>
  <si>
    <t>電力量内訳（ｋＷｈ）</t>
    <rPh sb="0" eb="2">
      <t>デンリョク</t>
    </rPh>
    <rPh sb="2" eb="3">
      <t>リョウ</t>
    </rPh>
    <rPh sb="3" eb="5">
      <t>ウチワケ</t>
    </rPh>
    <phoneticPr fontId="2"/>
  </si>
  <si>
    <t>電力量計
（ｋＷｈ）</t>
    <rPh sb="0" eb="2">
      <t>デンリョク</t>
    </rPh>
    <rPh sb="2" eb="3">
      <t>リョウ</t>
    </rPh>
    <rPh sb="3" eb="4">
      <t>ケイ</t>
    </rPh>
    <phoneticPr fontId="2"/>
  </si>
  <si>
    <t>合　　計</t>
    <rPh sb="0" eb="1">
      <t>ア</t>
    </rPh>
    <rPh sb="3" eb="4">
      <t>ケイ</t>
    </rPh>
    <phoneticPr fontId="2"/>
  </si>
  <si>
    <t>　　電力量は、上記と同じとする。</t>
    <rPh sb="2" eb="4">
      <t>デンリョク</t>
    </rPh>
    <rPh sb="4" eb="5">
      <t>リョウ</t>
    </rPh>
    <rPh sb="7" eb="9">
      <t>ジョウキ</t>
    </rPh>
    <rPh sb="10" eb="11">
      <t>オナ</t>
    </rPh>
    <phoneticPr fontId="2"/>
  </si>
  <si>
    <t>令和元年度及び２年度使用電力量の実績</t>
    <rPh sb="0" eb="2">
      <t>レイワ</t>
    </rPh>
    <rPh sb="2" eb="3">
      <t>ガン</t>
    </rPh>
    <rPh sb="3" eb="5">
      <t>ネンド</t>
    </rPh>
    <rPh sb="5" eb="6">
      <t>オヨ</t>
    </rPh>
    <rPh sb="8" eb="10">
      <t>ネンド</t>
    </rPh>
    <rPh sb="10" eb="12">
      <t>シヨウ</t>
    </rPh>
    <rPh sb="12" eb="14">
      <t>デンリョク</t>
    </rPh>
    <rPh sb="14" eb="15">
      <t>リョウ</t>
    </rPh>
    <rPh sb="16" eb="18">
      <t>ジッセキ</t>
    </rPh>
    <phoneticPr fontId="2"/>
  </si>
  <si>
    <t>31年4月</t>
    <rPh sb="2" eb="3">
      <t>ネン</t>
    </rPh>
    <rPh sb="4" eb="5">
      <t>ガツ</t>
    </rPh>
    <phoneticPr fontId="2"/>
  </si>
  <si>
    <t>元年5月</t>
    <rPh sb="0" eb="2">
      <t>ガンネン</t>
    </rPh>
    <rPh sb="3" eb="4">
      <t>ガツ</t>
    </rPh>
    <phoneticPr fontId="2"/>
  </si>
  <si>
    <t>2年1月</t>
    <rPh sb="1" eb="2">
      <t>ネン</t>
    </rPh>
    <phoneticPr fontId="2"/>
  </si>
  <si>
    <t>令和元年度計</t>
    <rPh sb="0" eb="2">
      <t>レイワ</t>
    </rPh>
    <rPh sb="2" eb="3">
      <t>ガン</t>
    </rPh>
    <rPh sb="3" eb="5">
      <t>ネンド</t>
    </rPh>
    <rPh sb="5" eb="6">
      <t>ケイ</t>
    </rPh>
    <phoneticPr fontId="2"/>
  </si>
  <si>
    <t>2年4月</t>
    <rPh sb="1" eb="2">
      <t>ネン</t>
    </rPh>
    <rPh sb="3" eb="4">
      <t>ガツ</t>
    </rPh>
    <phoneticPr fontId="2"/>
  </si>
  <si>
    <t>3年1月</t>
    <rPh sb="1" eb="2">
      <t>ネン</t>
    </rPh>
    <phoneticPr fontId="2"/>
  </si>
  <si>
    <t>令和2年度計</t>
    <rPh sb="0" eb="2">
      <t>レイワ</t>
    </rPh>
    <rPh sb="3" eb="5">
      <t>ネンド</t>
    </rPh>
    <rPh sb="5" eb="6">
      <t>ケイ</t>
    </rPh>
    <phoneticPr fontId="2"/>
  </si>
  <si>
    <t>夏季</t>
    <rPh sb="0" eb="2">
      <t>カキ</t>
    </rPh>
    <phoneticPr fontId="2"/>
  </si>
  <si>
    <t>昼間電力量内訳（ｋＷｈ）</t>
    <rPh sb="0" eb="2">
      <t>ヒルマ</t>
    </rPh>
    <rPh sb="2" eb="4">
      <t>デンリョク</t>
    </rPh>
    <rPh sb="4" eb="5">
      <t>リョウ</t>
    </rPh>
    <rPh sb="5" eb="7">
      <t>ウチワケ</t>
    </rPh>
    <phoneticPr fontId="2"/>
  </si>
  <si>
    <t>（ｋＷｈ）</t>
    <phoneticPr fontId="2"/>
  </si>
  <si>
    <t>令和３年１０月～令和６年９月までの予定使用電力量</t>
    <rPh sb="0" eb="2">
      <t>レイワ</t>
    </rPh>
    <rPh sb="3" eb="4">
      <t>ネン</t>
    </rPh>
    <rPh sb="6" eb="7">
      <t>ガツ</t>
    </rPh>
    <rPh sb="8" eb="10">
      <t>レイワ</t>
    </rPh>
    <rPh sb="11" eb="12">
      <t>ネン</t>
    </rPh>
    <rPh sb="13" eb="14">
      <t>ガツ</t>
    </rPh>
    <rPh sb="17" eb="19">
      <t>ヨテイ</t>
    </rPh>
    <rPh sb="19" eb="21">
      <t>シヨウ</t>
    </rPh>
    <rPh sb="21" eb="23">
      <t>デンリョク</t>
    </rPh>
    <rPh sb="23" eb="24">
      <t>リョウ</t>
    </rPh>
    <phoneticPr fontId="2"/>
  </si>
  <si>
    <t>令和３年１０月～令和４年９月までの予定使用電力量</t>
    <rPh sb="0" eb="2">
      <t>レイワ</t>
    </rPh>
    <rPh sb="3" eb="4">
      <t>ネン</t>
    </rPh>
    <rPh sb="6" eb="7">
      <t>ガツ</t>
    </rPh>
    <rPh sb="8" eb="10">
      <t>レイワ</t>
    </rPh>
    <rPh sb="11" eb="12">
      <t>ネン</t>
    </rPh>
    <rPh sb="13" eb="14">
      <t>ガツ</t>
    </rPh>
    <rPh sb="17" eb="19">
      <t>ヨテイ</t>
    </rPh>
    <rPh sb="19" eb="21">
      <t>シヨウ</t>
    </rPh>
    <rPh sb="21" eb="23">
      <t>デンリョク</t>
    </rPh>
    <rPh sb="23" eb="24">
      <t>リョウ</t>
    </rPh>
    <phoneticPr fontId="2"/>
  </si>
  <si>
    <t>（注）令和４年１０月～令和５年９月まで、及び令和５年１０月～令和６年９月までの予定使用</t>
    <rPh sb="1" eb="2">
      <t>チュウ</t>
    </rPh>
    <rPh sb="3" eb="5">
      <t>レイワ</t>
    </rPh>
    <rPh sb="6" eb="7">
      <t>ネン</t>
    </rPh>
    <rPh sb="9" eb="10">
      <t>ガツ</t>
    </rPh>
    <rPh sb="11" eb="13">
      <t>レイワ</t>
    </rPh>
    <rPh sb="14" eb="15">
      <t>ネン</t>
    </rPh>
    <rPh sb="16" eb="17">
      <t>ガツ</t>
    </rPh>
    <rPh sb="20" eb="21">
      <t>オヨ</t>
    </rPh>
    <rPh sb="22" eb="24">
      <t>レイワ</t>
    </rPh>
    <rPh sb="25" eb="26">
      <t>ネン</t>
    </rPh>
    <rPh sb="28" eb="29">
      <t>ガツ</t>
    </rPh>
    <rPh sb="30" eb="32">
      <t>レイワ</t>
    </rPh>
    <rPh sb="33" eb="34">
      <t>ネン</t>
    </rPh>
    <rPh sb="35" eb="36">
      <t>ガツ</t>
    </rPh>
    <rPh sb="39" eb="41">
      <t>ヨテイ</t>
    </rPh>
    <rPh sb="41" eb="43">
      <t>シヨウ</t>
    </rPh>
    <phoneticPr fontId="2"/>
  </si>
  <si>
    <t>夜間
電力量</t>
    <rPh sb="0" eb="2">
      <t>ヤカン</t>
    </rPh>
    <rPh sb="3" eb="5">
      <t>デンリョク</t>
    </rPh>
    <rPh sb="5" eb="6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</si>
</sst>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>
      <alignment vertical="center"/>
    </xf>
    <xf numFmtId="55" fontId="0" fillId="0" borderId="5" xfId="0" quotePrefix="1" applyNumberFormat="1" applyBorder="1" applyAlignment="1">
      <alignment horizontal="right" vertical="center"/>
    </xf>
    <xf numFmtId="38" fontId="0" fillId="0" borderId="6" xfId="1" applyFont="1" applyBorder="1">
      <alignment vertical="center"/>
    </xf>
    <xf numFmtId="55" fontId="0" fillId="0" borderId="5" xfId="0" applyNumberFormat="1" applyBorder="1" applyAlignment="1">
      <alignment horizontal="right" vertical="center"/>
    </xf>
    <xf numFmtId="55" fontId="0" fillId="0" borderId="7" xfId="0" applyNumberFormat="1" applyBorder="1" applyAlignment="1">
      <alignment horizontal="right" vertical="center"/>
    </xf>
    <xf numFmtId="38" fontId="0" fillId="0" borderId="8" xfId="1" applyFont="1" applyBorder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5" fontId="0" fillId="0" borderId="13" xfId="0" applyNumberFormat="1" applyBorder="1" applyAlignment="1">
      <alignment horizontal="right" vertical="center"/>
    </xf>
    <xf numFmtId="38" fontId="0" fillId="0" borderId="9" xfId="1" applyFont="1" applyBorder="1">
      <alignment vertical="center"/>
    </xf>
    <xf numFmtId="55" fontId="0" fillId="0" borderId="14" xfId="0" quotePrefix="1" applyNumberFormat="1" applyBorder="1" applyAlignment="1">
      <alignment horizontal="right"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19" xfId="1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38" fontId="0" fillId="0" borderId="0" xfId="0" applyNumberFormat="1">
      <alignment vertical="center"/>
    </xf>
    <xf numFmtId="0" fontId="0" fillId="0" borderId="7" xfId="0" applyBorder="1" applyAlignment="1">
      <alignment horizontal="right" vertical="center"/>
    </xf>
    <xf numFmtId="38" fontId="0" fillId="0" borderId="20" xfId="1" applyFont="1" applyBorder="1">
      <alignment vertical="center"/>
    </xf>
    <xf numFmtId="0" fontId="0" fillId="0" borderId="5" xfId="0" applyBorder="1" applyAlignment="1">
      <alignment horizontal="right" vertical="center"/>
    </xf>
    <xf numFmtId="38" fontId="0" fillId="0" borderId="15" xfId="0" applyNumberFormat="1" applyBorder="1">
      <alignment vertical="center"/>
    </xf>
    <xf numFmtId="38" fontId="0" fillId="0" borderId="16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38" fontId="0" fillId="0" borderId="22" xfId="1" applyFont="1" applyBorder="1">
      <alignment vertical="center"/>
    </xf>
    <xf numFmtId="55" fontId="0" fillId="0" borderId="17" xfId="0" applyNumberFormat="1" applyBorder="1" applyAlignment="1">
      <alignment horizontal="center" vertical="center"/>
    </xf>
    <xf numFmtId="55" fontId="0" fillId="0" borderId="1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workbookViewId="0">
      <selection activeCell="J33" sqref="J33"/>
    </sheetView>
  </sheetViews>
  <sheetFormatPr defaultRowHeight="13.5" x14ac:dyDescent="0.15"/>
  <cols>
    <col min="1" max="1" width="8.5" customWidth="1"/>
    <col min="2" max="2" width="6.5" bestFit="1" customWidth="1"/>
    <col min="3" max="8" width="10" customWidth="1"/>
    <col min="10" max="11" width="6.5" customWidth="1"/>
    <col min="12" max="12" width="11.25" customWidth="1"/>
  </cols>
  <sheetData>
    <row r="1" spans="1:12" x14ac:dyDescent="0.15">
      <c r="A1" t="s">
        <v>0</v>
      </c>
    </row>
    <row r="2" spans="1:12" s="1" customFormat="1" ht="17.25" x14ac:dyDescent="0.15">
      <c r="A2" s="1" t="s">
        <v>42</v>
      </c>
    </row>
    <row r="3" spans="1:12" x14ac:dyDescent="0.15">
      <c r="A3" s="2" t="s">
        <v>1</v>
      </c>
    </row>
    <row r="4" spans="1:12" ht="14.25" thickBot="1" x14ac:dyDescent="0.2"/>
    <row r="5" spans="1:12" ht="22.5" customHeight="1" x14ac:dyDescent="0.15">
      <c r="A5" s="36" t="s">
        <v>2</v>
      </c>
      <c r="B5" s="34" t="s">
        <v>25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1:12" ht="27" x14ac:dyDescent="0.15">
      <c r="A6" s="37"/>
      <c r="B6" s="10" t="s">
        <v>13</v>
      </c>
      <c r="C6" s="33" t="s">
        <v>51</v>
      </c>
      <c r="D6" s="33"/>
      <c r="E6" s="33"/>
      <c r="F6" s="10" t="s">
        <v>56</v>
      </c>
      <c r="G6" s="11" t="s">
        <v>4</v>
      </c>
      <c r="H6" s="10" t="s">
        <v>12</v>
      </c>
      <c r="I6" s="11" t="s">
        <v>5</v>
      </c>
      <c r="J6" s="11" t="s">
        <v>6</v>
      </c>
      <c r="K6" s="38" t="s">
        <v>14</v>
      </c>
      <c r="L6" s="12" t="s">
        <v>7</v>
      </c>
    </row>
    <row r="7" spans="1:12" ht="22.5" customHeight="1" x14ac:dyDescent="0.15">
      <c r="A7" s="37"/>
      <c r="B7" s="13" t="s">
        <v>9</v>
      </c>
      <c r="C7" s="3" t="s">
        <v>28</v>
      </c>
      <c r="D7" s="29" t="s">
        <v>50</v>
      </c>
      <c r="E7" s="3" t="s">
        <v>3</v>
      </c>
      <c r="F7" s="13" t="s">
        <v>52</v>
      </c>
      <c r="G7" s="13" t="s">
        <v>8</v>
      </c>
      <c r="H7" s="13" t="s">
        <v>8</v>
      </c>
      <c r="I7" s="13" t="s">
        <v>9</v>
      </c>
      <c r="J7" s="13" t="s">
        <v>10</v>
      </c>
      <c r="K7" s="33"/>
      <c r="L7" s="22" t="s">
        <v>11</v>
      </c>
    </row>
    <row r="8" spans="1:12" ht="22.5" customHeight="1" x14ac:dyDescent="0.15">
      <c r="A8" s="5" t="s">
        <v>43</v>
      </c>
      <c r="B8" s="4">
        <v>1650</v>
      </c>
      <c r="C8" s="4"/>
      <c r="D8" s="4"/>
      <c r="E8" s="4">
        <v>245550</v>
      </c>
      <c r="F8" s="4">
        <v>284150</v>
      </c>
      <c r="G8" s="4">
        <f>SUM(C8:F8)</f>
        <v>529700</v>
      </c>
      <c r="H8" s="4">
        <v>293150</v>
      </c>
      <c r="I8" s="4">
        <v>1342</v>
      </c>
      <c r="J8" s="4">
        <v>98</v>
      </c>
      <c r="K8" s="4">
        <v>30</v>
      </c>
      <c r="L8" s="6">
        <f>INT(G8/K8)</f>
        <v>17656</v>
      </c>
    </row>
    <row r="9" spans="1:12" ht="22.5" customHeight="1" x14ac:dyDescent="0.15">
      <c r="A9" s="5" t="s">
        <v>44</v>
      </c>
      <c r="B9" s="4">
        <v>1650</v>
      </c>
      <c r="C9" s="4"/>
      <c r="D9" s="4"/>
      <c r="E9" s="4">
        <v>225490</v>
      </c>
      <c r="F9" s="4">
        <v>321940</v>
      </c>
      <c r="G9" s="4">
        <f t="shared" ref="G9:G18" si="0">SUM(C9:F9)</f>
        <v>547430</v>
      </c>
      <c r="H9" s="4">
        <v>303530</v>
      </c>
      <c r="I9" s="4">
        <v>1288</v>
      </c>
      <c r="J9" s="4">
        <v>98</v>
      </c>
      <c r="K9" s="4">
        <v>31</v>
      </c>
      <c r="L9" s="6">
        <f t="shared" ref="L9:L19" si="1">INT(G9/K9)</f>
        <v>17659</v>
      </c>
    </row>
    <row r="10" spans="1:12" ht="22.5" customHeight="1" x14ac:dyDescent="0.15">
      <c r="A10" s="7" t="s">
        <v>16</v>
      </c>
      <c r="B10" s="4">
        <v>1650</v>
      </c>
      <c r="C10" s="4"/>
      <c r="D10" s="4"/>
      <c r="E10" s="4">
        <v>257860</v>
      </c>
      <c r="F10" s="4">
        <v>282640</v>
      </c>
      <c r="G10" s="4">
        <f t="shared" si="0"/>
        <v>540500</v>
      </c>
      <c r="H10" s="4">
        <v>290130</v>
      </c>
      <c r="I10" s="4">
        <v>1145</v>
      </c>
      <c r="J10" s="4">
        <v>97</v>
      </c>
      <c r="K10" s="4">
        <v>30</v>
      </c>
      <c r="L10" s="6">
        <f t="shared" si="1"/>
        <v>18016</v>
      </c>
    </row>
    <row r="11" spans="1:12" ht="22.5" customHeight="1" x14ac:dyDescent="0.15">
      <c r="A11" s="7" t="s">
        <v>17</v>
      </c>
      <c r="B11" s="4">
        <v>1650</v>
      </c>
      <c r="C11" s="4">
        <v>74370</v>
      </c>
      <c r="D11" s="4">
        <v>231310</v>
      </c>
      <c r="E11" s="4"/>
      <c r="F11" s="4">
        <v>325580</v>
      </c>
      <c r="G11" s="4">
        <f t="shared" si="0"/>
        <v>631260</v>
      </c>
      <c r="H11" s="4">
        <v>345830</v>
      </c>
      <c r="I11" s="4">
        <v>1476</v>
      </c>
      <c r="J11" s="4">
        <v>97</v>
      </c>
      <c r="K11" s="4">
        <v>31</v>
      </c>
      <c r="L11" s="6">
        <f t="shared" si="1"/>
        <v>20363</v>
      </c>
    </row>
    <row r="12" spans="1:12" ht="22.5" customHeight="1" x14ac:dyDescent="0.15">
      <c r="A12" s="7" t="s">
        <v>18</v>
      </c>
      <c r="B12" s="4">
        <v>1650</v>
      </c>
      <c r="C12" s="4">
        <v>89210</v>
      </c>
      <c r="D12" s="4">
        <v>269370</v>
      </c>
      <c r="E12" s="4"/>
      <c r="F12" s="4">
        <v>356900</v>
      </c>
      <c r="G12" s="4">
        <f t="shared" si="0"/>
        <v>715480</v>
      </c>
      <c r="H12" s="4">
        <v>402570</v>
      </c>
      <c r="I12" s="4">
        <v>1529</v>
      </c>
      <c r="J12" s="4">
        <v>97</v>
      </c>
      <c r="K12" s="4">
        <v>31</v>
      </c>
      <c r="L12" s="6">
        <f t="shared" si="1"/>
        <v>23080</v>
      </c>
    </row>
    <row r="13" spans="1:12" ht="22.5" customHeight="1" x14ac:dyDescent="0.15">
      <c r="A13" s="7" t="s">
        <v>19</v>
      </c>
      <c r="B13" s="4">
        <v>1650</v>
      </c>
      <c r="C13" s="4">
        <v>78830</v>
      </c>
      <c r="D13" s="4">
        <v>245280</v>
      </c>
      <c r="E13" s="4"/>
      <c r="F13" s="4">
        <v>338040</v>
      </c>
      <c r="G13" s="4">
        <f t="shared" si="0"/>
        <v>662150</v>
      </c>
      <c r="H13" s="4">
        <v>389330</v>
      </c>
      <c r="I13" s="4">
        <v>1563</v>
      </c>
      <c r="J13" s="4">
        <v>98</v>
      </c>
      <c r="K13" s="4">
        <v>30</v>
      </c>
      <c r="L13" s="6">
        <f t="shared" si="1"/>
        <v>22071</v>
      </c>
    </row>
    <row r="14" spans="1:12" ht="22.5" customHeight="1" x14ac:dyDescent="0.15">
      <c r="A14" s="7" t="s">
        <v>20</v>
      </c>
      <c r="B14" s="4">
        <v>1650</v>
      </c>
      <c r="C14" s="4"/>
      <c r="D14" s="4"/>
      <c r="E14" s="4">
        <v>250420</v>
      </c>
      <c r="F14" s="4">
        <v>293980</v>
      </c>
      <c r="G14" s="4">
        <f t="shared" si="0"/>
        <v>544400</v>
      </c>
      <c r="H14" s="4">
        <v>294780</v>
      </c>
      <c r="I14" s="4">
        <v>1132</v>
      </c>
      <c r="J14" s="4">
        <v>98</v>
      </c>
      <c r="K14" s="4">
        <v>31</v>
      </c>
      <c r="L14" s="6">
        <f t="shared" si="1"/>
        <v>17561</v>
      </c>
    </row>
    <row r="15" spans="1:12" ht="22.5" customHeight="1" x14ac:dyDescent="0.15">
      <c r="A15" s="7" t="s">
        <v>21</v>
      </c>
      <c r="B15" s="4">
        <v>1650</v>
      </c>
      <c r="C15" s="4"/>
      <c r="D15" s="4"/>
      <c r="E15" s="4">
        <v>231410</v>
      </c>
      <c r="F15" s="4">
        <v>265310</v>
      </c>
      <c r="G15" s="4">
        <f t="shared" si="0"/>
        <v>496720</v>
      </c>
      <c r="H15" s="4">
        <v>267030</v>
      </c>
      <c r="I15" s="4">
        <v>1079</v>
      </c>
      <c r="J15" s="4">
        <v>98</v>
      </c>
      <c r="K15" s="4">
        <v>30</v>
      </c>
      <c r="L15" s="6">
        <f t="shared" si="1"/>
        <v>16557</v>
      </c>
    </row>
    <row r="16" spans="1:12" ht="22.5" customHeight="1" x14ac:dyDescent="0.15">
      <c r="A16" s="7" t="s">
        <v>22</v>
      </c>
      <c r="B16" s="4">
        <v>1650</v>
      </c>
      <c r="C16" s="4"/>
      <c r="D16" s="4"/>
      <c r="E16" s="4">
        <v>249420</v>
      </c>
      <c r="F16" s="4">
        <v>303650</v>
      </c>
      <c r="G16" s="4">
        <f t="shared" si="0"/>
        <v>553070</v>
      </c>
      <c r="H16" s="4">
        <v>305720</v>
      </c>
      <c r="I16" s="4">
        <v>1257</v>
      </c>
      <c r="J16" s="4">
        <v>98</v>
      </c>
      <c r="K16" s="4">
        <v>31</v>
      </c>
      <c r="L16" s="6">
        <f t="shared" si="1"/>
        <v>17840</v>
      </c>
    </row>
    <row r="17" spans="1:12" ht="22.5" customHeight="1" x14ac:dyDescent="0.15">
      <c r="A17" s="5" t="s">
        <v>45</v>
      </c>
      <c r="B17" s="4">
        <v>1650</v>
      </c>
      <c r="C17" s="4"/>
      <c r="D17" s="4"/>
      <c r="E17" s="4">
        <v>227500</v>
      </c>
      <c r="F17" s="4">
        <v>326470</v>
      </c>
      <c r="G17" s="4">
        <f t="shared" si="0"/>
        <v>553970</v>
      </c>
      <c r="H17" s="4">
        <v>303950</v>
      </c>
      <c r="I17" s="4">
        <v>1130</v>
      </c>
      <c r="J17" s="4">
        <v>98</v>
      </c>
      <c r="K17" s="4">
        <v>31</v>
      </c>
      <c r="L17" s="6">
        <f t="shared" si="1"/>
        <v>17870</v>
      </c>
    </row>
    <row r="18" spans="1:12" ht="22.5" customHeight="1" x14ac:dyDescent="0.15">
      <c r="A18" s="7" t="s">
        <v>23</v>
      </c>
      <c r="B18" s="4">
        <v>1650</v>
      </c>
      <c r="C18" s="4"/>
      <c r="D18" s="4"/>
      <c r="E18" s="4">
        <v>233850</v>
      </c>
      <c r="F18" s="4">
        <v>267200</v>
      </c>
      <c r="G18" s="4">
        <f t="shared" si="0"/>
        <v>501050</v>
      </c>
      <c r="H18" s="4">
        <v>270480</v>
      </c>
      <c r="I18" s="4">
        <v>1280</v>
      </c>
      <c r="J18" s="4">
        <v>98</v>
      </c>
      <c r="K18" s="4">
        <v>29</v>
      </c>
      <c r="L18" s="6">
        <f t="shared" si="1"/>
        <v>17277</v>
      </c>
    </row>
    <row r="19" spans="1:12" ht="22.5" customHeight="1" thickBot="1" x14ac:dyDescent="0.2">
      <c r="A19" s="14" t="s">
        <v>24</v>
      </c>
      <c r="B19" s="15">
        <v>1650</v>
      </c>
      <c r="C19" s="15"/>
      <c r="D19" s="15"/>
      <c r="E19" s="15">
        <v>240800</v>
      </c>
      <c r="F19" s="15">
        <v>273090</v>
      </c>
      <c r="G19" s="4">
        <f>SUM(C19:F19)</f>
        <v>513890</v>
      </c>
      <c r="H19" s="15">
        <v>276350</v>
      </c>
      <c r="I19" s="15">
        <v>1030</v>
      </c>
      <c r="J19" s="15">
        <v>98</v>
      </c>
      <c r="K19" s="15">
        <v>31</v>
      </c>
      <c r="L19" s="6">
        <f t="shared" si="1"/>
        <v>16577</v>
      </c>
    </row>
    <row r="20" spans="1:12" ht="22.5" customHeight="1" thickBot="1" x14ac:dyDescent="0.2">
      <c r="A20" s="31" t="s">
        <v>46</v>
      </c>
      <c r="B20" s="32"/>
      <c r="C20" s="19">
        <f t="shared" ref="C20:H20" si="2">SUM(C8:C19)</f>
        <v>242410</v>
      </c>
      <c r="D20" s="19">
        <f t="shared" si="2"/>
        <v>745960</v>
      </c>
      <c r="E20" s="19">
        <f t="shared" si="2"/>
        <v>2162300</v>
      </c>
      <c r="F20" s="19">
        <f t="shared" si="2"/>
        <v>3638950</v>
      </c>
      <c r="G20" s="19">
        <f t="shared" si="2"/>
        <v>6789620</v>
      </c>
      <c r="H20" s="19">
        <f t="shared" si="2"/>
        <v>3742850</v>
      </c>
      <c r="I20" s="21"/>
      <c r="J20" s="21"/>
      <c r="K20" s="19">
        <f>SUM(K8:K19)</f>
        <v>366</v>
      </c>
      <c r="L20" s="20">
        <f>INT(G20/K20)</f>
        <v>18550</v>
      </c>
    </row>
    <row r="21" spans="1:12" ht="22.5" customHeight="1" x14ac:dyDescent="0.15">
      <c r="A21" s="16" t="s">
        <v>47</v>
      </c>
      <c r="B21" s="17">
        <v>1650</v>
      </c>
      <c r="C21" s="17"/>
      <c r="D21" s="17"/>
      <c r="E21" s="17">
        <v>225940</v>
      </c>
      <c r="F21" s="17">
        <v>270740</v>
      </c>
      <c r="G21" s="17">
        <f>SUM(C21:F21)</f>
        <v>496680</v>
      </c>
      <c r="H21" s="17">
        <v>266710</v>
      </c>
      <c r="I21" s="17">
        <v>1486</v>
      </c>
      <c r="J21" s="17">
        <v>98</v>
      </c>
      <c r="K21" s="17">
        <v>30</v>
      </c>
      <c r="L21" s="18">
        <f>INT(G21/K21)</f>
        <v>16556</v>
      </c>
    </row>
    <row r="22" spans="1:12" ht="22.5" customHeight="1" x14ac:dyDescent="0.15">
      <c r="A22" s="7" t="s">
        <v>15</v>
      </c>
      <c r="B22" s="4">
        <v>1650</v>
      </c>
      <c r="C22" s="4"/>
      <c r="D22" s="4"/>
      <c r="E22" s="4">
        <v>195690</v>
      </c>
      <c r="F22" s="17">
        <v>321880</v>
      </c>
      <c r="G22" s="17">
        <f t="shared" ref="G22:G32" si="3">SUM(C22:F22)</f>
        <v>517570</v>
      </c>
      <c r="H22" s="4">
        <v>279820</v>
      </c>
      <c r="I22" s="4">
        <v>1371</v>
      </c>
      <c r="J22" s="4">
        <v>98</v>
      </c>
      <c r="K22" s="4">
        <v>31</v>
      </c>
      <c r="L22" s="18">
        <f t="shared" ref="L22:L32" si="4">INT(G22/K22)</f>
        <v>16695</v>
      </c>
    </row>
    <row r="23" spans="1:12" ht="22.5" customHeight="1" x14ac:dyDescent="0.15">
      <c r="A23" s="7" t="s">
        <v>16</v>
      </c>
      <c r="B23" s="4">
        <v>1650</v>
      </c>
      <c r="C23" s="4"/>
      <c r="D23" s="4"/>
      <c r="E23" s="4">
        <v>274680</v>
      </c>
      <c r="F23" s="17">
        <v>279500</v>
      </c>
      <c r="G23" s="17">
        <f t="shared" si="3"/>
        <v>554180</v>
      </c>
      <c r="H23" s="4">
        <v>297580</v>
      </c>
      <c r="I23" s="4">
        <v>1201</v>
      </c>
      <c r="J23" s="4">
        <v>97</v>
      </c>
      <c r="K23" s="4">
        <v>30</v>
      </c>
      <c r="L23" s="18">
        <f t="shared" si="4"/>
        <v>18472</v>
      </c>
    </row>
    <row r="24" spans="1:12" ht="22.5" customHeight="1" x14ac:dyDescent="0.15">
      <c r="A24" s="7" t="s">
        <v>17</v>
      </c>
      <c r="B24" s="4">
        <v>1650</v>
      </c>
      <c r="C24" s="4">
        <v>68940</v>
      </c>
      <c r="D24" s="4">
        <v>210990</v>
      </c>
      <c r="E24" s="4"/>
      <c r="F24" s="17">
        <v>321250</v>
      </c>
      <c r="G24" s="17">
        <f t="shared" si="3"/>
        <v>601180</v>
      </c>
      <c r="H24" s="4">
        <v>323050</v>
      </c>
      <c r="I24" s="4">
        <v>1301</v>
      </c>
      <c r="J24" s="4">
        <v>97</v>
      </c>
      <c r="K24" s="4">
        <v>31</v>
      </c>
      <c r="L24" s="18">
        <f t="shared" si="4"/>
        <v>19392</v>
      </c>
    </row>
    <row r="25" spans="1:12" ht="22.5" customHeight="1" x14ac:dyDescent="0.15">
      <c r="A25" s="7" t="s">
        <v>18</v>
      </c>
      <c r="B25" s="4">
        <v>1650</v>
      </c>
      <c r="C25" s="4">
        <v>79870</v>
      </c>
      <c r="D25" s="4">
        <v>239790</v>
      </c>
      <c r="E25" s="4"/>
      <c r="F25" s="17">
        <v>355180</v>
      </c>
      <c r="G25" s="17">
        <f t="shared" si="3"/>
        <v>674840</v>
      </c>
      <c r="H25" s="4">
        <v>369640</v>
      </c>
      <c r="I25" s="4">
        <v>1448</v>
      </c>
      <c r="J25" s="4">
        <v>98</v>
      </c>
      <c r="K25" s="4">
        <v>31</v>
      </c>
      <c r="L25" s="18">
        <f t="shared" si="4"/>
        <v>21769</v>
      </c>
    </row>
    <row r="26" spans="1:12" ht="22.5" customHeight="1" x14ac:dyDescent="0.15">
      <c r="A26" s="7" t="s">
        <v>19</v>
      </c>
      <c r="B26" s="4">
        <v>1650</v>
      </c>
      <c r="C26" s="4">
        <v>68890</v>
      </c>
      <c r="D26" s="4">
        <v>209590</v>
      </c>
      <c r="E26" s="4"/>
      <c r="F26" s="17">
        <v>313550</v>
      </c>
      <c r="G26" s="17">
        <f t="shared" si="3"/>
        <v>592030</v>
      </c>
      <c r="H26" s="4">
        <v>320240</v>
      </c>
      <c r="I26" s="4">
        <v>1434</v>
      </c>
      <c r="J26" s="4">
        <v>98</v>
      </c>
      <c r="K26" s="4">
        <v>30</v>
      </c>
      <c r="L26" s="18">
        <f t="shared" si="4"/>
        <v>19734</v>
      </c>
    </row>
    <row r="27" spans="1:12" ht="22.5" customHeight="1" x14ac:dyDescent="0.15">
      <c r="A27" s="7" t="s">
        <v>20</v>
      </c>
      <c r="B27" s="4">
        <v>1650</v>
      </c>
      <c r="C27" s="4"/>
      <c r="D27" s="4"/>
      <c r="E27" s="4">
        <v>262800</v>
      </c>
      <c r="F27" s="17">
        <v>278090</v>
      </c>
      <c r="G27" s="17">
        <f t="shared" si="3"/>
        <v>540890</v>
      </c>
      <c r="H27" s="4">
        <v>294630</v>
      </c>
      <c r="I27" s="4">
        <v>1074</v>
      </c>
      <c r="J27" s="4">
        <v>98</v>
      </c>
      <c r="K27" s="4">
        <v>31</v>
      </c>
      <c r="L27" s="18">
        <f t="shared" si="4"/>
        <v>17448</v>
      </c>
    </row>
    <row r="28" spans="1:12" ht="22.5" customHeight="1" x14ac:dyDescent="0.15">
      <c r="A28" s="7" t="s">
        <v>21</v>
      </c>
      <c r="B28" s="4">
        <v>1650</v>
      </c>
      <c r="C28" s="4"/>
      <c r="D28" s="4"/>
      <c r="E28" s="4">
        <v>223860</v>
      </c>
      <c r="F28" s="17">
        <v>274890</v>
      </c>
      <c r="G28" s="17">
        <f t="shared" si="3"/>
        <v>498750</v>
      </c>
      <c r="H28" s="4">
        <v>263880</v>
      </c>
      <c r="I28" s="4">
        <v>1127</v>
      </c>
      <c r="J28" s="4">
        <v>98</v>
      </c>
      <c r="K28" s="4">
        <v>30</v>
      </c>
      <c r="L28" s="18">
        <f t="shared" si="4"/>
        <v>16625</v>
      </c>
    </row>
    <row r="29" spans="1:12" ht="22.5" customHeight="1" x14ac:dyDescent="0.15">
      <c r="A29" s="7" t="s">
        <v>22</v>
      </c>
      <c r="B29" s="4">
        <v>1650</v>
      </c>
      <c r="C29" s="4"/>
      <c r="D29" s="4"/>
      <c r="E29" s="4">
        <v>255990</v>
      </c>
      <c r="F29" s="17">
        <v>315980</v>
      </c>
      <c r="G29" s="17">
        <f t="shared" si="3"/>
        <v>571970</v>
      </c>
      <c r="H29" s="4">
        <v>315700</v>
      </c>
      <c r="I29" s="4">
        <v>1285</v>
      </c>
      <c r="J29" s="4">
        <v>97</v>
      </c>
      <c r="K29" s="4">
        <v>31</v>
      </c>
      <c r="L29" s="18">
        <f t="shared" si="4"/>
        <v>18450</v>
      </c>
    </row>
    <row r="30" spans="1:12" ht="22.5" customHeight="1" x14ac:dyDescent="0.15">
      <c r="A30" s="5" t="s">
        <v>48</v>
      </c>
      <c r="B30" s="4">
        <v>1650</v>
      </c>
      <c r="C30" s="4"/>
      <c r="D30" s="4"/>
      <c r="E30" s="4">
        <v>231430</v>
      </c>
      <c r="F30" s="17">
        <v>342210</v>
      </c>
      <c r="G30" s="17">
        <f t="shared" si="3"/>
        <v>573640</v>
      </c>
      <c r="H30" s="4">
        <v>308200</v>
      </c>
      <c r="I30" s="4">
        <v>1186</v>
      </c>
      <c r="J30" s="4">
        <v>98</v>
      </c>
      <c r="K30" s="4">
        <v>31</v>
      </c>
      <c r="L30" s="18">
        <f t="shared" si="4"/>
        <v>18504</v>
      </c>
    </row>
    <row r="31" spans="1:12" ht="22.5" customHeight="1" x14ac:dyDescent="0.15">
      <c r="A31" s="7" t="s">
        <v>23</v>
      </c>
      <c r="B31" s="4">
        <v>1650</v>
      </c>
      <c r="C31" s="4"/>
      <c r="D31" s="4"/>
      <c r="E31" s="4">
        <v>227170</v>
      </c>
      <c r="F31" s="17">
        <v>268360</v>
      </c>
      <c r="G31" s="17">
        <f t="shared" si="3"/>
        <v>495530</v>
      </c>
      <c r="H31" s="4">
        <v>263540</v>
      </c>
      <c r="I31" s="4">
        <v>1202</v>
      </c>
      <c r="J31" s="4">
        <v>98</v>
      </c>
      <c r="K31" s="4">
        <v>28</v>
      </c>
      <c r="L31" s="18">
        <f t="shared" si="4"/>
        <v>17697</v>
      </c>
    </row>
    <row r="32" spans="1:12" ht="22.5" customHeight="1" thickBot="1" x14ac:dyDescent="0.2">
      <c r="A32" s="8" t="s">
        <v>24</v>
      </c>
      <c r="B32" s="9">
        <v>1650</v>
      </c>
      <c r="C32" s="9"/>
      <c r="D32" s="9"/>
      <c r="E32" s="9">
        <v>260000</v>
      </c>
      <c r="F32" s="30">
        <v>270810</v>
      </c>
      <c r="G32" s="17">
        <f t="shared" si="3"/>
        <v>530810</v>
      </c>
      <c r="H32" s="9">
        <v>289770</v>
      </c>
      <c r="I32" s="9">
        <v>1028</v>
      </c>
      <c r="J32" s="9">
        <v>98</v>
      </c>
      <c r="K32" s="9">
        <v>31</v>
      </c>
      <c r="L32" s="18">
        <f t="shared" si="4"/>
        <v>17122</v>
      </c>
    </row>
    <row r="33" spans="1:12" ht="22.5" customHeight="1" thickBot="1" x14ac:dyDescent="0.2">
      <c r="A33" s="31" t="s">
        <v>49</v>
      </c>
      <c r="B33" s="32"/>
      <c r="C33" s="19">
        <f>SUM(C21:C32)</f>
        <v>217700</v>
      </c>
      <c r="D33" s="19">
        <f>SUM(D21:D32)</f>
        <v>660370</v>
      </c>
      <c r="E33" s="19">
        <f t="shared" ref="E33:H33" si="5">SUM(E21:E32)</f>
        <v>2157560</v>
      </c>
      <c r="F33" s="19">
        <f t="shared" si="5"/>
        <v>3612440</v>
      </c>
      <c r="G33" s="19">
        <f t="shared" si="5"/>
        <v>6648070</v>
      </c>
      <c r="H33" s="19">
        <f t="shared" si="5"/>
        <v>3592760</v>
      </c>
      <c r="I33" s="21"/>
      <c r="J33" s="21"/>
      <c r="K33" s="19">
        <f>SUM(K21:K32)</f>
        <v>365</v>
      </c>
      <c r="L33" s="20">
        <f>INT(G33/K33)</f>
        <v>18213</v>
      </c>
    </row>
  </sheetData>
  <mergeCells count="6">
    <mergeCell ref="A33:B33"/>
    <mergeCell ref="C6:E6"/>
    <mergeCell ref="B5:L5"/>
    <mergeCell ref="A5:A7"/>
    <mergeCell ref="K6:K7"/>
    <mergeCell ref="A20:B20"/>
  </mergeCells>
  <phoneticPr fontId="2"/>
  <pageMargins left="0.70866141732283472" right="0.31496062992125984" top="0.74803149606299213" bottom="0.74803149606299213" header="0.31496062992125984" footer="0.31496062992125984"/>
  <pageSetup paperSize="9" scale="87" fitToHeight="0" orientation="portrait" r:id="rId1"/>
  <ignoredErrors>
    <ignoredError sqref="G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7" zoomScaleNormal="100" workbookViewId="0">
      <selection activeCell="F15" sqref="F15"/>
    </sheetView>
  </sheetViews>
  <sheetFormatPr defaultRowHeight="13.5" x14ac:dyDescent="0.15"/>
  <cols>
    <col min="1" max="1" width="7.375" customWidth="1"/>
    <col min="2" max="7" width="12.5" customWidth="1"/>
    <col min="9" max="11" width="11.25" customWidth="1"/>
    <col min="12" max="13" width="5.25" bestFit="1" customWidth="1"/>
    <col min="14" max="15" width="11.25" customWidth="1"/>
  </cols>
  <sheetData>
    <row r="1" spans="1:13" x14ac:dyDescent="0.15">
      <c r="A1" t="s">
        <v>26</v>
      </c>
    </row>
    <row r="2" spans="1:13" ht="17.25" x14ac:dyDescent="0.15">
      <c r="A2" s="1" t="s">
        <v>53</v>
      </c>
    </row>
    <row r="3" spans="1:13" x14ac:dyDescent="0.15">
      <c r="A3" s="2" t="s">
        <v>1</v>
      </c>
    </row>
    <row r="4" spans="1:13" ht="14.25" thickBot="1" x14ac:dyDescent="0.2"/>
    <row r="5" spans="1:13" ht="22.5" customHeight="1" x14ac:dyDescent="0.15">
      <c r="A5" s="36" t="s">
        <v>32</v>
      </c>
      <c r="B5" s="34" t="s">
        <v>54</v>
      </c>
      <c r="C5" s="34"/>
      <c r="D5" s="34"/>
      <c r="E5" s="34"/>
      <c r="F5" s="34"/>
      <c r="G5" s="35"/>
    </row>
    <row r="6" spans="1:13" ht="22.5" customHeight="1" x14ac:dyDescent="0.15">
      <c r="A6" s="37"/>
      <c r="B6" s="38" t="s">
        <v>37</v>
      </c>
      <c r="C6" s="33" t="s">
        <v>38</v>
      </c>
      <c r="D6" s="33"/>
      <c r="E6" s="33"/>
      <c r="F6" s="33"/>
      <c r="G6" s="45" t="s">
        <v>39</v>
      </c>
      <c r="I6" s="40"/>
      <c r="J6" s="40"/>
      <c r="K6" s="41"/>
      <c r="L6" s="41"/>
      <c r="M6" s="40"/>
    </row>
    <row r="7" spans="1:13" ht="22.5" customHeight="1" x14ac:dyDescent="0.15">
      <c r="A7" s="37"/>
      <c r="B7" s="38"/>
      <c r="C7" s="33" t="s">
        <v>27</v>
      </c>
      <c r="D7" s="33"/>
      <c r="E7" s="33"/>
      <c r="F7" s="33" t="s">
        <v>31</v>
      </c>
      <c r="G7" s="46"/>
      <c r="I7" s="40"/>
      <c r="J7" s="40"/>
      <c r="K7" s="40"/>
      <c r="L7" s="40"/>
      <c r="M7" s="40"/>
    </row>
    <row r="8" spans="1:13" ht="22.5" customHeight="1" x14ac:dyDescent="0.15">
      <c r="A8" s="37"/>
      <c r="B8" s="38"/>
      <c r="C8" s="3" t="s">
        <v>28</v>
      </c>
      <c r="D8" s="3" t="s">
        <v>29</v>
      </c>
      <c r="E8" s="3" t="s">
        <v>30</v>
      </c>
      <c r="F8" s="33"/>
      <c r="G8" s="46"/>
      <c r="I8" s="40"/>
      <c r="J8" s="40"/>
      <c r="K8" s="40"/>
      <c r="L8" s="40"/>
      <c r="M8" s="40"/>
    </row>
    <row r="9" spans="1:13" ht="22.5" customHeight="1" x14ac:dyDescent="0.15">
      <c r="A9" s="26" t="s">
        <v>33</v>
      </c>
      <c r="B9" s="4">
        <v>1650</v>
      </c>
      <c r="C9" s="4">
        <f>ROUNDUP(使用量実績!C14,-3)</f>
        <v>0</v>
      </c>
      <c r="D9" s="4">
        <f>ROUNDUP(使用量実績!D14,-3)</f>
        <v>0</v>
      </c>
      <c r="E9" s="4">
        <f>ROUNDUP(使用量実績!E27,-3)</f>
        <v>263000</v>
      </c>
      <c r="F9" s="4">
        <f>ROUNDUP(使用量実績!F27,-3)</f>
        <v>279000</v>
      </c>
      <c r="G9" s="6">
        <f>SUM(C9:F9)</f>
        <v>542000</v>
      </c>
      <c r="I9" s="23"/>
      <c r="J9" s="23"/>
      <c r="K9" s="23"/>
    </row>
    <row r="10" spans="1:13" ht="22.5" customHeight="1" x14ac:dyDescent="0.15">
      <c r="A10" s="26" t="s">
        <v>21</v>
      </c>
      <c r="B10" s="4">
        <v>1650</v>
      </c>
      <c r="C10" s="4">
        <f>ROUNDUP(使用量実績!C15,-3)</f>
        <v>0</v>
      </c>
      <c r="D10" s="4">
        <f>ROUNDUP(使用量実績!D15,-3)</f>
        <v>0</v>
      </c>
      <c r="E10" s="4">
        <f>ROUNDUP(使用量実績!E28,-3)</f>
        <v>224000</v>
      </c>
      <c r="F10" s="4">
        <f>ROUNDUP(使用量実績!F28,-3)</f>
        <v>275000</v>
      </c>
      <c r="G10" s="6">
        <f t="shared" ref="G10:G19" si="0">SUM(C10:F10)</f>
        <v>499000</v>
      </c>
      <c r="I10" s="23"/>
      <c r="J10" s="23"/>
      <c r="K10" s="23"/>
    </row>
    <row r="11" spans="1:13" ht="22.5" customHeight="1" x14ac:dyDescent="0.15">
      <c r="A11" s="26" t="s">
        <v>22</v>
      </c>
      <c r="B11" s="4">
        <v>1650</v>
      </c>
      <c r="C11" s="4">
        <f>ROUNDUP(使用量実績!C16,-3)</f>
        <v>0</v>
      </c>
      <c r="D11" s="4">
        <f>ROUNDUP(使用量実績!D16,-3)</f>
        <v>0</v>
      </c>
      <c r="E11" s="4">
        <f>ROUNDUP(使用量実績!E29,-3)</f>
        <v>256000</v>
      </c>
      <c r="F11" s="4">
        <f>ROUNDUP(使用量実績!F29,-3)</f>
        <v>316000</v>
      </c>
      <c r="G11" s="6">
        <f t="shared" si="0"/>
        <v>572000</v>
      </c>
      <c r="I11" s="23"/>
      <c r="J11" s="23"/>
      <c r="K11" s="23"/>
    </row>
    <row r="12" spans="1:13" ht="22.5" customHeight="1" x14ac:dyDescent="0.15">
      <c r="A12" s="26" t="s">
        <v>34</v>
      </c>
      <c r="B12" s="4">
        <v>1650</v>
      </c>
      <c r="C12" s="4">
        <f>ROUNDUP(使用量実績!C17,-3)</f>
        <v>0</v>
      </c>
      <c r="D12" s="4">
        <f>ROUNDUP(使用量実績!D17,-3)</f>
        <v>0</v>
      </c>
      <c r="E12" s="4">
        <f>ROUNDUP(使用量実績!E30,-3)</f>
        <v>232000</v>
      </c>
      <c r="F12" s="4">
        <f>ROUNDUP(使用量実績!F30,-3)</f>
        <v>343000</v>
      </c>
      <c r="G12" s="6">
        <f t="shared" si="0"/>
        <v>575000</v>
      </c>
      <c r="I12" s="23"/>
      <c r="J12" s="23"/>
      <c r="K12" s="23"/>
    </row>
    <row r="13" spans="1:13" ht="22.5" customHeight="1" x14ac:dyDescent="0.15">
      <c r="A13" s="26" t="s">
        <v>23</v>
      </c>
      <c r="B13" s="4">
        <v>1650</v>
      </c>
      <c r="C13" s="4">
        <f>ROUNDUP(使用量実績!C18,-3)</f>
        <v>0</v>
      </c>
      <c r="D13" s="4">
        <f>ROUNDUP(使用量実績!D18,-3)</f>
        <v>0</v>
      </c>
      <c r="E13" s="4">
        <f>ROUNDUP(使用量実績!E31,-3)</f>
        <v>228000</v>
      </c>
      <c r="F13" s="4">
        <f>ROUNDUP(使用量実績!F31,-3)</f>
        <v>269000</v>
      </c>
      <c r="G13" s="6">
        <f t="shared" si="0"/>
        <v>497000</v>
      </c>
      <c r="I13" s="23"/>
      <c r="J13" s="23"/>
      <c r="K13" s="23"/>
    </row>
    <row r="14" spans="1:13" ht="22.5" customHeight="1" x14ac:dyDescent="0.15">
      <c r="A14" s="26" t="s">
        <v>24</v>
      </c>
      <c r="B14" s="4">
        <v>1650</v>
      </c>
      <c r="C14" s="4">
        <f>ROUNDUP(使用量実績!C19,-3)</f>
        <v>0</v>
      </c>
      <c r="D14" s="4">
        <f>ROUNDUP(使用量実績!D19,-3)</f>
        <v>0</v>
      </c>
      <c r="E14" s="4">
        <f>ROUNDUP(使用量実績!E32,-3)</f>
        <v>260000</v>
      </c>
      <c r="F14" s="4">
        <f>ROUNDUP(使用量実績!F32,-3)</f>
        <v>271000</v>
      </c>
      <c r="G14" s="6">
        <f t="shared" si="0"/>
        <v>531000</v>
      </c>
      <c r="I14" s="23"/>
      <c r="J14" s="23"/>
      <c r="K14" s="23"/>
    </row>
    <row r="15" spans="1:13" ht="22.5" customHeight="1" x14ac:dyDescent="0.15">
      <c r="A15" s="26" t="s">
        <v>35</v>
      </c>
      <c r="B15" s="4">
        <v>1650</v>
      </c>
      <c r="C15" s="4">
        <f>ROUNDUP(使用量実績!C21,-3)</f>
        <v>0</v>
      </c>
      <c r="D15" s="4">
        <f>ROUNDUP(使用量実績!D21,-3)</f>
        <v>0</v>
      </c>
      <c r="E15" s="4">
        <f>ROUNDUP(使用量実績!E21,-3)</f>
        <v>226000</v>
      </c>
      <c r="F15" s="4">
        <f>ROUNDUP(使用量実績!F21,-3)</f>
        <v>271000</v>
      </c>
      <c r="G15" s="6">
        <f t="shared" si="0"/>
        <v>497000</v>
      </c>
      <c r="I15" s="23"/>
      <c r="J15" s="23"/>
      <c r="K15" s="23"/>
    </row>
    <row r="16" spans="1:13" ht="22.5" customHeight="1" x14ac:dyDescent="0.15">
      <c r="A16" s="26" t="s">
        <v>36</v>
      </c>
      <c r="B16" s="4">
        <v>1650</v>
      </c>
      <c r="C16" s="4">
        <f>ROUNDUP(使用量実績!C22,-3)</f>
        <v>0</v>
      </c>
      <c r="D16" s="4">
        <f>ROUNDUP(使用量実績!D22,-3)</f>
        <v>0</v>
      </c>
      <c r="E16" s="4">
        <f>ROUNDUP(使用量実績!E22,-3)</f>
        <v>196000</v>
      </c>
      <c r="F16" s="4">
        <f>ROUNDUP(使用量実績!F22,-3)</f>
        <v>322000</v>
      </c>
      <c r="G16" s="6">
        <f t="shared" si="0"/>
        <v>518000</v>
      </c>
      <c r="I16" s="23"/>
      <c r="J16" s="23"/>
      <c r="K16" s="23"/>
    </row>
    <row r="17" spans="1:11" ht="22.5" customHeight="1" x14ac:dyDescent="0.15">
      <c r="A17" s="26" t="s">
        <v>16</v>
      </c>
      <c r="B17" s="4">
        <v>1650</v>
      </c>
      <c r="C17" s="4">
        <f>ROUNDUP(使用量実績!C23,-3)</f>
        <v>0</v>
      </c>
      <c r="D17" s="4">
        <f>ROUNDUP(使用量実績!D23,-3)</f>
        <v>0</v>
      </c>
      <c r="E17" s="4">
        <f>ROUNDUP(使用量実績!E23,-3)</f>
        <v>275000</v>
      </c>
      <c r="F17" s="4">
        <f>ROUNDUP(使用量実績!F23,-3)</f>
        <v>280000</v>
      </c>
      <c r="G17" s="6">
        <f t="shared" si="0"/>
        <v>555000</v>
      </c>
      <c r="I17" s="23"/>
      <c r="J17" s="23"/>
      <c r="K17" s="23"/>
    </row>
    <row r="18" spans="1:11" ht="22.5" customHeight="1" x14ac:dyDescent="0.15">
      <c r="A18" s="26" t="s">
        <v>17</v>
      </c>
      <c r="B18" s="4">
        <v>1650</v>
      </c>
      <c r="C18" s="4">
        <f>ROUNDUP(使用量実績!C24,-3)</f>
        <v>69000</v>
      </c>
      <c r="D18" s="4">
        <f>ROUNDUP(使用量実績!D24,-3)</f>
        <v>211000</v>
      </c>
      <c r="E18" s="4">
        <f>ROUNDUP(使用量実績!E24,-3)</f>
        <v>0</v>
      </c>
      <c r="F18" s="4">
        <f>ROUNDUP(使用量実績!F24,-3)</f>
        <v>322000</v>
      </c>
      <c r="G18" s="6">
        <f t="shared" si="0"/>
        <v>602000</v>
      </c>
      <c r="I18" s="23"/>
      <c r="J18" s="23"/>
      <c r="K18" s="23"/>
    </row>
    <row r="19" spans="1:11" ht="22.5" customHeight="1" x14ac:dyDescent="0.15">
      <c r="A19" s="26" t="s">
        <v>18</v>
      </c>
      <c r="B19" s="4">
        <v>1650</v>
      </c>
      <c r="C19" s="4">
        <f>ROUNDUP(使用量実績!C25,-3)</f>
        <v>80000</v>
      </c>
      <c r="D19" s="4">
        <f>ROUNDUP(使用量実績!D25,-3)</f>
        <v>240000</v>
      </c>
      <c r="E19" s="4">
        <f>ROUNDUP(使用量実績!E25,-3)</f>
        <v>0</v>
      </c>
      <c r="F19" s="4">
        <f>ROUNDUP(使用量実績!F25,-3)</f>
        <v>356000</v>
      </c>
      <c r="G19" s="6">
        <f t="shared" si="0"/>
        <v>676000</v>
      </c>
      <c r="I19" s="23"/>
      <c r="J19" s="23"/>
      <c r="K19" s="23"/>
    </row>
    <row r="20" spans="1:11" ht="22.5" customHeight="1" thickBot="1" x14ac:dyDescent="0.2">
      <c r="A20" s="24" t="s">
        <v>19</v>
      </c>
      <c r="B20" s="4">
        <v>1650</v>
      </c>
      <c r="C20" s="4">
        <f>ROUNDUP(使用量実績!C26,-3)</f>
        <v>69000</v>
      </c>
      <c r="D20" s="4">
        <f>ROUNDUP(使用量実績!D26,-3)</f>
        <v>210000</v>
      </c>
      <c r="E20" s="4">
        <f>ROUNDUP(使用量実績!E26,-3)</f>
        <v>0</v>
      </c>
      <c r="F20" s="4">
        <f>ROUNDUP(使用量実績!F26,-3)</f>
        <v>314000</v>
      </c>
      <c r="G20" s="25">
        <f>SUM(C20:F20)</f>
        <v>593000</v>
      </c>
      <c r="I20" s="23"/>
      <c r="J20" s="23"/>
      <c r="K20" s="23"/>
    </row>
    <row r="21" spans="1:11" ht="22.5" customHeight="1" thickBot="1" x14ac:dyDescent="0.2">
      <c r="A21" s="42" t="s">
        <v>40</v>
      </c>
      <c r="B21" s="43"/>
      <c r="C21" s="27">
        <f>SUM(C9:C20)</f>
        <v>218000</v>
      </c>
      <c r="D21" s="27">
        <f t="shared" ref="D21:G21" si="1">SUM(D9:D20)</f>
        <v>661000</v>
      </c>
      <c r="E21" s="27">
        <f t="shared" si="1"/>
        <v>2160000</v>
      </c>
      <c r="F21" s="27">
        <f t="shared" si="1"/>
        <v>3618000</v>
      </c>
      <c r="G21" s="28">
        <f t="shared" si="1"/>
        <v>6657000</v>
      </c>
    </row>
    <row r="23" spans="1:11" x14ac:dyDescent="0.15">
      <c r="A23" s="44" t="s">
        <v>55</v>
      </c>
      <c r="B23" s="44"/>
      <c r="C23" s="44"/>
      <c r="D23" s="44"/>
      <c r="E23" s="44"/>
      <c r="F23" s="44"/>
      <c r="G23" s="44"/>
    </row>
    <row r="24" spans="1:11" x14ac:dyDescent="0.15">
      <c r="A24" s="39" t="s">
        <v>41</v>
      </c>
      <c r="B24" s="39"/>
      <c r="C24" s="39"/>
      <c r="D24" s="39"/>
      <c r="E24" s="39"/>
      <c r="F24" s="39"/>
      <c r="G24" s="39"/>
    </row>
  </sheetData>
  <mergeCells count="15">
    <mergeCell ref="A24:G24"/>
    <mergeCell ref="I6:I8"/>
    <mergeCell ref="J6:J8"/>
    <mergeCell ref="L6:L8"/>
    <mergeCell ref="M6:M8"/>
    <mergeCell ref="A21:B21"/>
    <mergeCell ref="A23:G23"/>
    <mergeCell ref="A5:A8"/>
    <mergeCell ref="B5:G5"/>
    <mergeCell ref="B6:B8"/>
    <mergeCell ref="C7:E7"/>
    <mergeCell ref="C6:F6"/>
    <mergeCell ref="F7:F8"/>
    <mergeCell ref="G6:G8"/>
    <mergeCell ref="K6:K8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使用量実績</vt:lpstr>
      <vt:lpstr>使用予定量</vt:lpstr>
      <vt:lpstr>使用予定量!Print_Area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sisetsukakarityo</dc:creator>
  <cp:lastModifiedBy>仙台市立病院</cp:lastModifiedBy>
  <cp:lastPrinted>2021-01-05T02:52:12Z</cp:lastPrinted>
  <dcterms:created xsi:type="dcterms:W3CDTF">2018-05-24T04:03:29Z</dcterms:created>
  <dcterms:modified xsi:type="dcterms:W3CDTF">2021-04-02T03:07:05Z</dcterms:modified>
</cp:coreProperties>
</file>