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45\医療管財係共用\★HP掲載用データ★\③HP掲載データ（仙台市電力需給）\"/>
    </mc:Choice>
  </mc:AlternateContent>
  <bookViews>
    <workbookView xWindow="0" yWindow="0" windowWidth="20490" windowHeight="7920" activeTab="1"/>
  </bookViews>
  <sheets>
    <sheet name="別紙１使用量実績" sheetId="1" r:id="rId1"/>
    <sheet name="別紙２使用予定量" sheetId="2" r:id="rId2"/>
  </sheets>
  <definedNames>
    <definedName name="_xlnm.Print_Area" localSheetId="0">別紙１使用量実績!$A$1:$L$33</definedName>
    <definedName name="_xlnm.Print_Area" localSheetId="1">別紙２使用予定量!$A$1:$G$24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20" i="1"/>
  <c r="F19" i="2" l="1"/>
  <c r="F20" i="2"/>
  <c r="F18" i="2"/>
  <c r="D19" i="2"/>
  <c r="D20" i="2"/>
  <c r="D18" i="2"/>
  <c r="C19" i="2"/>
  <c r="C20" i="2"/>
  <c r="C18" i="2"/>
  <c r="E9" i="2"/>
  <c r="E16" i="2"/>
  <c r="F16" i="2"/>
  <c r="E17" i="2"/>
  <c r="F17" i="2"/>
  <c r="F15" i="2"/>
  <c r="E15" i="2"/>
  <c r="E10" i="2"/>
  <c r="F10" i="2"/>
  <c r="E11" i="2"/>
  <c r="F11" i="2"/>
  <c r="E12" i="2"/>
  <c r="F12" i="2"/>
  <c r="E13" i="2"/>
  <c r="F13" i="2"/>
  <c r="E14" i="2"/>
  <c r="F14" i="2"/>
  <c r="F9" i="2"/>
  <c r="D21" i="2" l="1"/>
  <c r="F21" i="2"/>
  <c r="E21" i="2"/>
  <c r="C21" i="2"/>
  <c r="G31" i="1"/>
  <c r="G32" i="1" l="1"/>
  <c r="L32" i="1" s="1"/>
  <c r="A33" i="1" l="1"/>
  <c r="A20" i="1"/>
  <c r="L31" i="1" l="1"/>
  <c r="G30" i="1" l="1"/>
  <c r="G29" i="1" l="1"/>
  <c r="G10" i="2" l="1"/>
  <c r="G11" i="2"/>
  <c r="G12" i="2"/>
  <c r="G13" i="2"/>
  <c r="G14" i="2"/>
  <c r="F33" i="1"/>
  <c r="G22" i="1"/>
  <c r="G23" i="1"/>
  <c r="G24" i="1"/>
  <c r="G25" i="1"/>
  <c r="G26" i="1"/>
  <c r="G27" i="1"/>
  <c r="G28" i="1"/>
  <c r="G21" i="1"/>
  <c r="F20" i="1"/>
  <c r="G19" i="1"/>
  <c r="G9" i="1"/>
  <c r="G10" i="1"/>
  <c r="G11" i="1"/>
  <c r="G12" i="1"/>
  <c r="G13" i="1"/>
  <c r="G14" i="1"/>
  <c r="G15" i="1"/>
  <c r="G16" i="1"/>
  <c r="G17" i="1"/>
  <c r="G18" i="1"/>
  <c r="G8" i="1"/>
  <c r="L8" i="1" s="1"/>
  <c r="D33" i="1"/>
  <c r="D20" i="1"/>
  <c r="G20" i="2" l="1"/>
  <c r="G16" i="2"/>
  <c r="G15" i="2"/>
  <c r="L22" i="1" l="1"/>
  <c r="L21" i="1"/>
  <c r="E33" i="1"/>
  <c r="H33" i="1"/>
  <c r="C33" i="1"/>
  <c r="L18" i="1"/>
  <c r="H20" i="1"/>
  <c r="E20" i="1"/>
  <c r="C20" i="1"/>
  <c r="L9" i="1"/>
  <c r="L10" i="1"/>
  <c r="L11" i="1"/>
  <c r="L12" i="1"/>
  <c r="L13" i="1"/>
  <c r="L14" i="1"/>
  <c r="L15" i="1"/>
  <c r="L16" i="1"/>
  <c r="L17" i="1"/>
  <c r="L19" i="1"/>
  <c r="G20" i="1" l="1"/>
  <c r="L20" i="1" s="1"/>
  <c r="L30" i="1"/>
  <c r="L27" i="1"/>
  <c r="L24" i="1"/>
  <c r="L29" i="1"/>
  <c r="L28" i="1"/>
  <c r="L26" i="1"/>
  <c r="L25" i="1"/>
  <c r="L23" i="1"/>
  <c r="G33" i="1"/>
  <c r="L33" i="1" s="1"/>
  <c r="G9" i="2"/>
  <c r="G17" i="2"/>
  <c r="G18" i="2"/>
  <c r="G19" i="2"/>
  <c r="G21" i="2" l="1"/>
</calcChain>
</file>

<file path=xl/sharedStrings.xml><?xml version="1.0" encoding="utf-8"?>
<sst xmlns="http://schemas.openxmlformats.org/spreadsheetml/2006/main" count="50" uniqueCount="45">
  <si>
    <t>別紙　１</t>
    <rPh sb="0" eb="2">
      <t>ベッシ</t>
    </rPh>
    <phoneticPr fontId="2"/>
  </si>
  <si>
    <t>仙台市立病院</t>
    <rPh sb="0" eb="2">
      <t>センダイ</t>
    </rPh>
    <rPh sb="2" eb="4">
      <t>シリツ</t>
    </rPh>
    <rPh sb="4" eb="6">
      <t>ビョウイン</t>
    </rPh>
    <phoneticPr fontId="2"/>
  </si>
  <si>
    <t>月</t>
    <rPh sb="0" eb="1">
      <t>ツキ</t>
    </rPh>
    <phoneticPr fontId="2"/>
  </si>
  <si>
    <t>その他季</t>
    <rPh sb="2" eb="3">
      <t>タ</t>
    </rPh>
    <rPh sb="3" eb="4">
      <t>キ</t>
    </rPh>
    <phoneticPr fontId="2"/>
  </si>
  <si>
    <t>電力量計</t>
    <rPh sb="0" eb="2">
      <t>デンリョク</t>
    </rPh>
    <rPh sb="2" eb="3">
      <t>リョウ</t>
    </rPh>
    <rPh sb="3" eb="4">
      <t>ケイ</t>
    </rPh>
    <phoneticPr fontId="2"/>
  </si>
  <si>
    <t>最大電力</t>
    <rPh sb="0" eb="2">
      <t>サイダイ</t>
    </rPh>
    <rPh sb="2" eb="4">
      <t>デンリョク</t>
    </rPh>
    <phoneticPr fontId="2"/>
  </si>
  <si>
    <t>力率</t>
    <rPh sb="0" eb="2">
      <t>リキリツ</t>
    </rPh>
    <phoneticPr fontId="2"/>
  </si>
  <si>
    <t>平均使用量</t>
    <rPh sb="0" eb="2">
      <t>ヘイキン</t>
    </rPh>
    <rPh sb="2" eb="5">
      <t>シヨウリョウ</t>
    </rPh>
    <phoneticPr fontId="2"/>
  </si>
  <si>
    <t>（ｋＷｈ）</t>
    <phoneticPr fontId="2"/>
  </si>
  <si>
    <t>（ｋＷ）</t>
    <phoneticPr fontId="2"/>
  </si>
  <si>
    <t>（％）</t>
    <phoneticPr fontId="2"/>
  </si>
  <si>
    <t>（ｋＷｈ／日）</t>
    <rPh sb="5" eb="6">
      <t>ニチ</t>
    </rPh>
    <phoneticPr fontId="2"/>
  </si>
  <si>
    <t>契約
電力</t>
    <rPh sb="0" eb="2">
      <t>ケイヤク</t>
    </rPh>
    <rPh sb="3" eb="5">
      <t>デンリョク</t>
    </rPh>
    <phoneticPr fontId="2"/>
  </si>
  <si>
    <t>稼働
日数</t>
    <rPh sb="0" eb="2">
      <t>カドウ</t>
    </rPh>
    <rPh sb="3" eb="5">
      <t>ニッスウ</t>
    </rPh>
    <phoneticPr fontId="2"/>
  </si>
  <si>
    <t>6月</t>
  </si>
  <si>
    <t>7月</t>
  </si>
  <si>
    <t>8月</t>
  </si>
  <si>
    <t>9月</t>
  </si>
  <si>
    <t>11月</t>
  </si>
  <si>
    <t>12月</t>
  </si>
  <si>
    <t>2月</t>
  </si>
  <si>
    <t>3月</t>
  </si>
  <si>
    <t>使　　用　　電　　力　　量</t>
    <rPh sb="0" eb="1">
      <t>シ</t>
    </rPh>
    <rPh sb="3" eb="4">
      <t>ヨウ</t>
    </rPh>
    <rPh sb="6" eb="7">
      <t>デン</t>
    </rPh>
    <rPh sb="9" eb="10">
      <t>チカラ</t>
    </rPh>
    <rPh sb="12" eb="13">
      <t>リョウ</t>
    </rPh>
    <phoneticPr fontId="2"/>
  </si>
  <si>
    <t>別紙　２</t>
    <rPh sb="0" eb="2">
      <t>ベッシ</t>
    </rPh>
    <phoneticPr fontId="2"/>
  </si>
  <si>
    <t>昼間時間</t>
    <rPh sb="0" eb="2">
      <t>ヒルマ</t>
    </rPh>
    <rPh sb="2" eb="4">
      <t>ジカン</t>
    </rPh>
    <phoneticPr fontId="2"/>
  </si>
  <si>
    <t>ピーク</t>
    <phoneticPr fontId="2"/>
  </si>
  <si>
    <t>夏季</t>
    <rPh sb="0" eb="2">
      <t>カキ</t>
    </rPh>
    <phoneticPr fontId="2"/>
  </si>
  <si>
    <t>その他季</t>
    <rPh sb="2" eb="3">
      <t>タ</t>
    </rPh>
    <rPh sb="3" eb="4">
      <t>キ</t>
    </rPh>
    <phoneticPr fontId="2"/>
  </si>
  <si>
    <t>夜間時間</t>
    <rPh sb="0" eb="2">
      <t>ヤカン</t>
    </rPh>
    <rPh sb="2" eb="4">
      <t>ジカン</t>
    </rPh>
    <phoneticPr fontId="2"/>
  </si>
  <si>
    <t>月</t>
    <rPh sb="0" eb="1">
      <t>ツキ</t>
    </rPh>
    <phoneticPr fontId="2"/>
  </si>
  <si>
    <t>10月</t>
    <rPh sb="2" eb="3">
      <t>ガツ</t>
    </rPh>
    <phoneticPr fontId="2"/>
  </si>
  <si>
    <t>1月</t>
  </si>
  <si>
    <t>4月</t>
  </si>
  <si>
    <t>5月</t>
  </si>
  <si>
    <t>契約電力
（ｋＷ）</t>
    <rPh sb="0" eb="2">
      <t>ケイヤク</t>
    </rPh>
    <rPh sb="2" eb="4">
      <t>デンリョク</t>
    </rPh>
    <phoneticPr fontId="2"/>
  </si>
  <si>
    <t>電力量内訳（ｋＷｈ）</t>
    <rPh sb="0" eb="2">
      <t>デンリョク</t>
    </rPh>
    <rPh sb="2" eb="3">
      <t>リョウ</t>
    </rPh>
    <rPh sb="3" eb="5">
      <t>ウチワケ</t>
    </rPh>
    <phoneticPr fontId="2"/>
  </si>
  <si>
    <t>電力量計
（ｋＷｈ）</t>
    <rPh sb="0" eb="2">
      <t>デンリョク</t>
    </rPh>
    <rPh sb="2" eb="3">
      <t>リョウ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</si>
  <si>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</si>
  <si>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夏季</t>
    <rPh sb="0" eb="2">
      <t>カキ</t>
    </rPh>
    <phoneticPr fontId="2"/>
  </si>
  <si>
    <t>昼間電力量内訳（ｋＷｈ）</t>
    <rPh sb="0" eb="2">
      <t>ヒルマ</t>
    </rPh>
    <rPh sb="2" eb="4">
      <t>デンリョク</t>
    </rPh>
    <rPh sb="4" eb="5">
      <t>リョウ</t>
    </rPh>
    <rPh sb="5" eb="7">
      <t>ウチワケ</t>
    </rPh>
    <phoneticPr fontId="2"/>
  </si>
  <si>
    <t>（ｋＷｈ）</t>
    <phoneticPr fontId="2"/>
  </si>
  <si>
    <t>夜間
電力量</t>
    <rPh sb="0" eb="2">
      <t>ヤカン</t>
    </rPh>
    <rPh sb="3" eb="5">
      <t>デンリョク</t>
    </rPh>
    <rPh sb="5" eb="6">
      <t>リョウ</t>
    </rPh>
    <phoneticPr fontId="2"/>
  </si>
  <si>
    <t>令和4年度及び5年度使用電力量の実績</t>
    <rPh sb="0" eb="2">
      <t>レイワ</t>
    </rPh>
    <rPh sb="3" eb="5">
      <t>ネンド</t>
    </rPh>
    <rPh sb="5" eb="6">
      <t>オヨ</t>
    </rPh>
    <rPh sb="8" eb="10">
      <t>ネンド</t>
    </rPh>
    <rPh sb="10" eb="12">
      <t>シヨウ</t>
    </rPh>
    <rPh sb="12" eb="14">
      <t>デンリョク</t>
    </rPh>
    <rPh sb="14" eb="15">
      <t>リョウ</t>
    </rPh>
    <rPh sb="16" eb="18">
      <t>ジッセキ</t>
    </rPh>
    <phoneticPr fontId="2"/>
  </si>
  <si>
    <t>令和６年１０月～令和７年９月までの予定使用電力量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7" eb="19">
      <t>ヨテイ</t>
    </rPh>
    <rPh sb="19" eb="21">
      <t>シヨウ</t>
    </rPh>
    <rPh sb="21" eb="23">
      <t>デンリョク</t>
    </rPh>
    <rPh sb="23" eb="24">
      <t>リョウ</t>
    </rPh>
    <phoneticPr fontId="2"/>
  </si>
  <si>
    <t>昼間有効
電力量</t>
    <rPh sb="0" eb="2">
      <t>ヒルマ</t>
    </rPh>
    <rPh sb="2" eb="4">
      <t>ユウコウ</t>
    </rPh>
    <rPh sb="5" eb="7">
      <t>デンリョク</t>
    </rPh>
    <rPh sb="7" eb="8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</si>
</sst>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&quot;年&quot;m&quot;月&quot;;@"/>
    <numFmt numFmtId="177" formatCode="m&quot;月&quot;"/>
    <numFmt numFmtId="178" formatCode="[$-411]ggge&quot;年度計&quot;;@"/>
    <numFmt numFmtId="179" formatCode="#,##0.00_ ;[Red]\-#,##0.00\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0" applyNumberFormat="1">
      <alignment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8" fontId="5" fillId="0" borderId="1" xfId="1" applyFont="1" applyBorder="1">
      <alignment vertical="center"/>
    </xf>
    <xf numFmtId="0" fontId="0" fillId="0" borderId="0" xfId="0" applyAlignment="1">
      <alignment vertical="center" wrapText="1"/>
    </xf>
    <xf numFmtId="38" fontId="5" fillId="0" borderId="6" xfId="1" applyFont="1" applyBorder="1">
      <alignment vertical="center"/>
    </xf>
    <xf numFmtId="38" fontId="5" fillId="0" borderId="18" xfId="1" applyFont="1" applyBorder="1">
      <alignment vertical="center"/>
    </xf>
    <xf numFmtId="38" fontId="8" fillId="0" borderId="11" xfId="1" applyFont="1" applyFill="1" applyBorder="1">
      <alignment vertical="center"/>
    </xf>
    <xf numFmtId="38" fontId="8" fillId="0" borderId="1" xfId="1" applyFont="1" applyFill="1" applyBorder="1">
      <alignment vertical="center"/>
    </xf>
    <xf numFmtId="38" fontId="8" fillId="0" borderId="8" xfId="1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6" fontId="8" fillId="0" borderId="5" xfId="0" quotePrefix="1" applyNumberFormat="1" applyFont="1" applyFill="1" applyBorder="1" applyAlignment="1">
      <alignment horizontal="right" vertical="center"/>
    </xf>
    <xf numFmtId="38" fontId="8" fillId="0" borderId="6" xfId="1" applyFont="1" applyFill="1" applyBorder="1">
      <alignment vertical="center"/>
    </xf>
    <xf numFmtId="177" fontId="8" fillId="0" borderId="5" xfId="0" quotePrefix="1" applyNumberFormat="1" applyFont="1" applyFill="1" applyBorder="1" applyAlignment="1">
      <alignment horizontal="right" vertical="center"/>
    </xf>
    <xf numFmtId="38" fontId="8" fillId="0" borderId="9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8" fillId="0" borderId="17" xfId="1" applyFont="1" applyFill="1" applyBorder="1">
      <alignment vertical="center"/>
    </xf>
    <xf numFmtId="38" fontId="8" fillId="0" borderId="14" xfId="1" applyFont="1" applyFill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20" xfId="1" applyFont="1" applyFill="1" applyBorder="1">
      <alignment vertical="center"/>
    </xf>
    <xf numFmtId="179" fontId="8" fillId="0" borderId="0" xfId="0" applyNumberFormat="1" applyFont="1" applyFill="1">
      <alignment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8" fillId="0" borderId="1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37"/>
  <sheetViews>
    <sheetView view="pageBreakPreview" zoomScale="70" zoomScaleNormal="100" zoomScaleSheetLayoutView="7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N6" sqref="N6"/>
    </sheetView>
  </sheetViews>
  <sheetFormatPr defaultRowHeight="13.5" x14ac:dyDescent="0.15"/>
  <cols>
    <col min="1" max="1" width="8.5" style="19" customWidth="1"/>
    <col min="2" max="2" width="6.5" style="19" bestFit="1" customWidth="1"/>
    <col min="3" max="8" width="10" style="19" customWidth="1"/>
    <col min="9" max="9" width="9" style="19"/>
    <col min="10" max="11" width="6.5" style="19" customWidth="1"/>
    <col min="12" max="12" width="11.25" style="19" customWidth="1"/>
    <col min="13" max="16384" width="9" style="19"/>
  </cols>
  <sheetData>
    <row r="1" spans="1:12" x14ac:dyDescent="0.15">
      <c r="A1" s="19" t="s">
        <v>0</v>
      </c>
    </row>
    <row r="2" spans="1:12" s="20" customFormat="1" ht="17.25" x14ac:dyDescent="0.15">
      <c r="A2" s="20" t="s">
        <v>42</v>
      </c>
    </row>
    <row r="3" spans="1:12" x14ac:dyDescent="0.15">
      <c r="A3" s="21" t="s">
        <v>1</v>
      </c>
    </row>
    <row r="4" spans="1:12" ht="14.25" thickBot="1" x14ac:dyDescent="0.2"/>
    <row r="5" spans="1:12" ht="22.5" customHeight="1" x14ac:dyDescent="0.15">
      <c r="A5" s="43" t="s">
        <v>2</v>
      </c>
      <c r="B5" s="41" t="s">
        <v>22</v>
      </c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2" ht="27" x14ac:dyDescent="0.15">
      <c r="A6" s="44"/>
      <c r="B6" s="22" t="s">
        <v>12</v>
      </c>
      <c r="C6" s="40" t="s">
        <v>39</v>
      </c>
      <c r="D6" s="40"/>
      <c r="E6" s="40"/>
      <c r="F6" s="22" t="s">
        <v>41</v>
      </c>
      <c r="G6" s="23" t="s">
        <v>4</v>
      </c>
      <c r="H6" s="22" t="s">
        <v>44</v>
      </c>
      <c r="I6" s="23" t="s">
        <v>5</v>
      </c>
      <c r="J6" s="23" t="s">
        <v>6</v>
      </c>
      <c r="K6" s="45" t="s">
        <v>13</v>
      </c>
      <c r="L6" s="24" t="s">
        <v>7</v>
      </c>
    </row>
    <row r="7" spans="1:12" ht="22.5" customHeight="1" x14ac:dyDescent="0.15">
      <c r="A7" s="44"/>
      <c r="B7" s="25" t="s">
        <v>9</v>
      </c>
      <c r="C7" s="26" t="s">
        <v>25</v>
      </c>
      <c r="D7" s="26" t="s">
        <v>38</v>
      </c>
      <c r="E7" s="26" t="s">
        <v>3</v>
      </c>
      <c r="F7" s="25" t="s">
        <v>40</v>
      </c>
      <c r="G7" s="25" t="s">
        <v>8</v>
      </c>
      <c r="H7" s="25" t="s">
        <v>8</v>
      </c>
      <c r="I7" s="25" t="s">
        <v>9</v>
      </c>
      <c r="J7" s="25" t="s">
        <v>10</v>
      </c>
      <c r="K7" s="40"/>
      <c r="L7" s="27" t="s">
        <v>11</v>
      </c>
    </row>
    <row r="8" spans="1:12" ht="22.5" customHeight="1" x14ac:dyDescent="0.15">
      <c r="A8" s="28">
        <v>44652</v>
      </c>
      <c r="B8" s="17">
        <v>1650</v>
      </c>
      <c r="C8" s="17"/>
      <c r="D8" s="17"/>
      <c r="E8" s="17">
        <v>262394</v>
      </c>
      <c r="F8" s="17">
        <v>289864</v>
      </c>
      <c r="G8" s="17">
        <f>SUM(C8:F8)</f>
        <v>552258</v>
      </c>
      <c r="H8" s="17">
        <v>313700</v>
      </c>
      <c r="I8" s="17">
        <v>1313</v>
      </c>
      <c r="J8" s="17">
        <v>97</v>
      </c>
      <c r="K8" s="17">
        <v>30</v>
      </c>
      <c r="L8" s="29">
        <f t="shared" ref="L8:L33" si="0">INT(G8/K8)</f>
        <v>18408</v>
      </c>
    </row>
    <row r="9" spans="1:12" ht="22.5" customHeight="1" x14ac:dyDescent="0.15">
      <c r="A9" s="30">
        <v>44682</v>
      </c>
      <c r="B9" s="17">
        <v>1650</v>
      </c>
      <c r="C9" s="17"/>
      <c r="D9" s="17"/>
      <c r="E9" s="17">
        <v>235955</v>
      </c>
      <c r="F9" s="17">
        <v>327987</v>
      </c>
      <c r="G9" s="17">
        <f t="shared" ref="G9:G18" si="1">SUM(C9:F9)</f>
        <v>563942</v>
      </c>
      <c r="H9" s="17">
        <v>315640</v>
      </c>
      <c r="I9" s="17">
        <v>1317</v>
      </c>
      <c r="J9" s="17">
        <v>97</v>
      </c>
      <c r="K9" s="17">
        <v>31</v>
      </c>
      <c r="L9" s="29">
        <f t="shared" si="0"/>
        <v>18191</v>
      </c>
    </row>
    <row r="10" spans="1:12" ht="22.5" customHeight="1" x14ac:dyDescent="0.15">
      <c r="A10" s="30">
        <v>44713</v>
      </c>
      <c r="B10" s="17">
        <v>1650</v>
      </c>
      <c r="C10" s="17"/>
      <c r="D10" s="17"/>
      <c r="E10" s="17">
        <v>268578</v>
      </c>
      <c r="F10" s="17">
        <v>267599</v>
      </c>
      <c r="G10" s="17">
        <f t="shared" si="1"/>
        <v>536177</v>
      </c>
      <c r="H10" s="17">
        <v>293070</v>
      </c>
      <c r="I10" s="17">
        <v>1317</v>
      </c>
      <c r="J10" s="17">
        <v>97</v>
      </c>
      <c r="K10" s="17">
        <v>30</v>
      </c>
      <c r="L10" s="29">
        <f t="shared" si="0"/>
        <v>17872</v>
      </c>
    </row>
    <row r="11" spans="1:12" ht="22.5" customHeight="1" x14ac:dyDescent="0.15">
      <c r="A11" s="30">
        <v>44743</v>
      </c>
      <c r="B11" s="17">
        <v>1650</v>
      </c>
      <c r="C11" s="17">
        <v>69195</v>
      </c>
      <c r="D11" s="17">
        <v>215469</v>
      </c>
      <c r="E11" s="17"/>
      <c r="F11" s="17">
        <v>332365</v>
      </c>
      <c r="G11" s="17">
        <f t="shared" si="1"/>
        <v>617029</v>
      </c>
      <c r="H11" s="17">
        <v>332500</v>
      </c>
      <c r="I11" s="17">
        <v>1353</v>
      </c>
      <c r="J11" s="17">
        <v>97</v>
      </c>
      <c r="K11" s="17">
        <v>31</v>
      </c>
      <c r="L11" s="29">
        <f t="shared" si="0"/>
        <v>19904</v>
      </c>
    </row>
    <row r="12" spans="1:12" ht="22.5" customHeight="1" x14ac:dyDescent="0.15">
      <c r="A12" s="30">
        <v>44774</v>
      </c>
      <c r="B12" s="17">
        <v>1650</v>
      </c>
      <c r="C12" s="17">
        <v>81121</v>
      </c>
      <c r="D12" s="17">
        <v>246434</v>
      </c>
      <c r="E12" s="17"/>
      <c r="F12" s="17">
        <v>329549</v>
      </c>
      <c r="G12" s="17">
        <f t="shared" si="1"/>
        <v>657104</v>
      </c>
      <c r="H12" s="17">
        <v>367740</v>
      </c>
      <c r="I12" s="17">
        <v>1507</v>
      </c>
      <c r="J12" s="17">
        <v>98</v>
      </c>
      <c r="K12" s="17">
        <v>31</v>
      </c>
      <c r="L12" s="29">
        <f t="shared" si="0"/>
        <v>21196</v>
      </c>
    </row>
    <row r="13" spans="1:12" ht="22.5" customHeight="1" x14ac:dyDescent="0.15">
      <c r="A13" s="30">
        <v>44805</v>
      </c>
      <c r="B13" s="17">
        <v>1650</v>
      </c>
      <c r="C13" s="17">
        <v>63248</v>
      </c>
      <c r="D13" s="17">
        <v>193754</v>
      </c>
      <c r="E13" s="17"/>
      <c r="F13" s="17">
        <v>301251</v>
      </c>
      <c r="G13" s="17">
        <f t="shared" si="1"/>
        <v>558253</v>
      </c>
      <c r="H13" s="17">
        <v>299310</v>
      </c>
      <c r="I13" s="17">
        <v>1343</v>
      </c>
      <c r="J13" s="17">
        <v>97</v>
      </c>
      <c r="K13" s="17">
        <v>30</v>
      </c>
      <c r="L13" s="29">
        <f t="shared" si="0"/>
        <v>18608</v>
      </c>
    </row>
    <row r="14" spans="1:12" ht="22.5" customHeight="1" x14ac:dyDescent="0.15">
      <c r="A14" s="30">
        <v>44835</v>
      </c>
      <c r="B14" s="17">
        <v>1650</v>
      </c>
      <c r="C14" s="17"/>
      <c r="D14" s="17"/>
      <c r="E14" s="17">
        <v>224473</v>
      </c>
      <c r="F14" s="17">
        <v>279282</v>
      </c>
      <c r="G14" s="17">
        <f t="shared" si="1"/>
        <v>503755</v>
      </c>
      <c r="H14" s="17">
        <v>266440</v>
      </c>
      <c r="I14" s="17">
        <v>1095</v>
      </c>
      <c r="J14" s="17">
        <v>97</v>
      </c>
      <c r="K14" s="17">
        <v>31</v>
      </c>
      <c r="L14" s="29">
        <f t="shared" si="0"/>
        <v>16250</v>
      </c>
    </row>
    <row r="15" spans="1:12" ht="22.5" customHeight="1" x14ac:dyDescent="0.15">
      <c r="A15" s="30">
        <v>44866</v>
      </c>
      <c r="B15" s="17">
        <v>1650</v>
      </c>
      <c r="C15" s="17"/>
      <c r="D15" s="17"/>
      <c r="E15" s="17">
        <v>212483</v>
      </c>
      <c r="F15" s="17">
        <v>253340</v>
      </c>
      <c r="G15" s="17">
        <f t="shared" si="1"/>
        <v>465823</v>
      </c>
      <c r="H15" s="17">
        <v>244380</v>
      </c>
      <c r="I15" s="17">
        <v>1151</v>
      </c>
      <c r="J15" s="17">
        <v>97</v>
      </c>
      <c r="K15" s="17">
        <v>30</v>
      </c>
      <c r="L15" s="29">
        <f t="shared" si="0"/>
        <v>15527</v>
      </c>
    </row>
    <row r="16" spans="1:12" ht="22.5" customHeight="1" x14ac:dyDescent="0.15">
      <c r="A16" s="30">
        <v>44896</v>
      </c>
      <c r="B16" s="17">
        <v>1650</v>
      </c>
      <c r="C16" s="17"/>
      <c r="D16" s="17"/>
      <c r="E16" s="17">
        <v>228313</v>
      </c>
      <c r="F16" s="17">
        <v>282328</v>
      </c>
      <c r="G16" s="17">
        <f t="shared" si="1"/>
        <v>510641</v>
      </c>
      <c r="H16" s="17">
        <v>269400</v>
      </c>
      <c r="I16" s="17">
        <v>1077</v>
      </c>
      <c r="J16" s="17">
        <v>97</v>
      </c>
      <c r="K16" s="17">
        <v>31</v>
      </c>
      <c r="L16" s="29">
        <f t="shared" si="0"/>
        <v>16472</v>
      </c>
    </row>
    <row r="17" spans="1:12" ht="22.5" customHeight="1" x14ac:dyDescent="0.15">
      <c r="A17" s="28">
        <v>44927</v>
      </c>
      <c r="B17" s="17">
        <v>1650</v>
      </c>
      <c r="C17" s="17"/>
      <c r="D17" s="17"/>
      <c r="E17" s="17">
        <v>217971</v>
      </c>
      <c r="F17" s="17">
        <v>303564</v>
      </c>
      <c r="G17" s="17">
        <f t="shared" si="1"/>
        <v>521535</v>
      </c>
      <c r="H17" s="17">
        <v>274790</v>
      </c>
      <c r="I17" s="17">
        <v>1225</v>
      </c>
      <c r="J17" s="17">
        <v>97</v>
      </c>
      <c r="K17" s="17">
        <v>31</v>
      </c>
      <c r="L17" s="29">
        <f t="shared" si="0"/>
        <v>16823</v>
      </c>
    </row>
    <row r="18" spans="1:12" ht="22.5" customHeight="1" x14ac:dyDescent="0.15">
      <c r="A18" s="30">
        <v>44958</v>
      </c>
      <c r="B18" s="17">
        <v>1650</v>
      </c>
      <c r="C18" s="17"/>
      <c r="D18" s="17"/>
      <c r="E18" s="17">
        <v>213032</v>
      </c>
      <c r="F18" s="17">
        <v>257976</v>
      </c>
      <c r="G18" s="17">
        <f t="shared" si="1"/>
        <v>471008</v>
      </c>
      <c r="H18" s="17">
        <v>252060</v>
      </c>
      <c r="I18" s="17">
        <v>1099</v>
      </c>
      <c r="J18" s="17">
        <v>97</v>
      </c>
      <c r="K18" s="17">
        <v>28</v>
      </c>
      <c r="L18" s="29">
        <f t="shared" si="0"/>
        <v>16821</v>
      </c>
    </row>
    <row r="19" spans="1:12" ht="22.5" customHeight="1" thickBot="1" x14ac:dyDescent="0.2">
      <c r="A19" s="30">
        <v>44986</v>
      </c>
      <c r="B19" s="31">
        <v>1650</v>
      </c>
      <c r="C19" s="31"/>
      <c r="D19" s="31"/>
      <c r="E19" s="31">
        <v>245807</v>
      </c>
      <c r="F19" s="31">
        <v>259476</v>
      </c>
      <c r="G19" s="17">
        <f>SUM(C19:F19)</f>
        <v>505283</v>
      </c>
      <c r="H19" s="31">
        <v>273040</v>
      </c>
      <c r="I19" s="31">
        <v>1303</v>
      </c>
      <c r="J19" s="31">
        <v>96</v>
      </c>
      <c r="K19" s="31">
        <v>31</v>
      </c>
      <c r="L19" s="29">
        <f t="shared" si="0"/>
        <v>16299</v>
      </c>
    </row>
    <row r="20" spans="1:12" ht="22.5" customHeight="1" thickBot="1" x14ac:dyDescent="0.2">
      <c r="A20" s="38">
        <f>A8</f>
        <v>44652</v>
      </c>
      <c r="B20" s="39"/>
      <c r="C20" s="32">
        <f t="shared" ref="C20:H20" si="2">SUM(C8:C19)</f>
        <v>213564</v>
      </c>
      <c r="D20" s="32">
        <f t="shared" si="2"/>
        <v>655657</v>
      </c>
      <c r="E20" s="32">
        <f t="shared" si="2"/>
        <v>2109006</v>
      </c>
      <c r="F20" s="32">
        <f t="shared" si="2"/>
        <v>3484581</v>
      </c>
      <c r="G20" s="32">
        <f t="shared" si="2"/>
        <v>6462808</v>
      </c>
      <c r="H20" s="32">
        <f t="shared" si="2"/>
        <v>3502070</v>
      </c>
      <c r="I20" s="33"/>
      <c r="J20" s="33"/>
      <c r="K20" s="32">
        <f>SUM(K8:K19)</f>
        <v>365</v>
      </c>
      <c r="L20" s="34">
        <f t="shared" si="0"/>
        <v>17706</v>
      </c>
    </row>
    <row r="21" spans="1:12" ht="22.5" customHeight="1" x14ac:dyDescent="0.15">
      <c r="A21" s="28">
        <v>45017</v>
      </c>
      <c r="B21" s="16">
        <v>1650</v>
      </c>
      <c r="C21" s="16"/>
      <c r="D21" s="16"/>
      <c r="E21" s="16">
        <v>218040</v>
      </c>
      <c r="F21" s="16">
        <v>253169</v>
      </c>
      <c r="G21" s="16">
        <f>SUM(C21:F21)</f>
        <v>471209</v>
      </c>
      <c r="H21" s="16">
        <v>248820</v>
      </c>
      <c r="I21" s="16">
        <v>1238</v>
      </c>
      <c r="J21" s="16">
        <v>96</v>
      </c>
      <c r="K21" s="16">
        <v>30</v>
      </c>
      <c r="L21" s="35">
        <f t="shared" si="0"/>
        <v>15706</v>
      </c>
    </row>
    <row r="22" spans="1:12" ht="22.5" customHeight="1" x14ac:dyDescent="0.15">
      <c r="A22" s="30">
        <v>45047</v>
      </c>
      <c r="B22" s="17">
        <v>1650</v>
      </c>
      <c r="C22" s="17"/>
      <c r="D22" s="17"/>
      <c r="E22" s="17">
        <v>202571</v>
      </c>
      <c r="F22" s="16">
        <v>309400</v>
      </c>
      <c r="G22" s="16">
        <f t="shared" ref="G22:G32" si="3">SUM(C22:F22)</f>
        <v>511971</v>
      </c>
      <c r="H22" s="17">
        <v>275630</v>
      </c>
      <c r="I22" s="17">
        <v>1233</v>
      </c>
      <c r="J22" s="17">
        <v>97</v>
      </c>
      <c r="K22" s="17">
        <v>31</v>
      </c>
      <c r="L22" s="35">
        <f t="shared" si="0"/>
        <v>16515</v>
      </c>
    </row>
    <row r="23" spans="1:12" ht="22.5" customHeight="1" x14ac:dyDescent="0.15">
      <c r="A23" s="30">
        <v>45078</v>
      </c>
      <c r="B23" s="17">
        <v>1650</v>
      </c>
      <c r="C23" s="17"/>
      <c r="D23" s="17"/>
      <c r="E23" s="17">
        <v>297118</v>
      </c>
      <c r="F23" s="16">
        <v>261249</v>
      </c>
      <c r="G23" s="16">
        <f t="shared" si="3"/>
        <v>558367</v>
      </c>
      <c r="H23" s="17">
        <v>319490</v>
      </c>
      <c r="I23" s="17">
        <v>1295</v>
      </c>
      <c r="J23" s="17">
        <v>97</v>
      </c>
      <c r="K23" s="17">
        <v>30</v>
      </c>
      <c r="L23" s="35">
        <f t="shared" si="0"/>
        <v>18612</v>
      </c>
    </row>
    <row r="24" spans="1:12" ht="22.5" customHeight="1" x14ac:dyDescent="0.15">
      <c r="A24" s="30">
        <v>45108</v>
      </c>
      <c r="B24" s="17">
        <v>1650</v>
      </c>
      <c r="C24" s="17">
        <v>76357</v>
      </c>
      <c r="D24" s="17">
        <v>227366</v>
      </c>
      <c r="E24" s="17"/>
      <c r="F24" s="16">
        <v>333454</v>
      </c>
      <c r="G24" s="16">
        <f t="shared" si="3"/>
        <v>637177</v>
      </c>
      <c r="H24" s="17">
        <v>351780</v>
      </c>
      <c r="I24" s="17">
        <v>1479</v>
      </c>
      <c r="J24" s="17">
        <v>97</v>
      </c>
      <c r="K24" s="17">
        <v>31</v>
      </c>
      <c r="L24" s="35">
        <f t="shared" si="0"/>
        <v>20554</v>
      </c>
    </row>
    <row r="25" spans="1:12" ht="22.5" customHeight="1" x14ac:dyDescent="0.15">
      <c r="A25" s="30">
        <v>45139</v>
      </c>
      <c r="B25" s="17">
        <v>1650</v>
      </c>
      <c r="C25" s="17">
        <v>90133</v>
      </c>
      <c r="D25" s="17">
        <v>263838</v>
      </c>
      <c r="E25" s="17"/>
      <c r="F25" s="16">
        <v>358464</v>
      </c>
      <c r="G25" s="16">
        <f t="shared" si="3"/>
        <v>712435</v>
      </c>
      <c r="H25" s="17">
        <v>395050</v>
      </c>
      <c r="I25" s="17">
        <v>1540</v>
      </c>
      <c r="J25" s="17">
        <v>98</v>
      </c>
      <c r="K25" s="17">
        <v>31</v>
      </c>
      <c r="L25" s="35">
        <f t="shared" si="0"/>
        <v>22981</v>
      </c>
    </row>
    <row r="26" spans="1:12" ht="22.5" customHeight="1" x14ac:dyDescent="0.15">
      <c r="A26" s="30">
        <v>45170</v>
      </c>
      <c r="B26" s="17">
        <v>1650</v>
      </c>
      <c r="C26" s="17">
        <v>69215</v>
      </c>
      <c r="D26" s="17">
        <v>210685</v>
      </c>
      <c r="E26" s="17"/>
      <c r="F26" s="16">
        <v>328743</v>
      </c>
      <c r="G26" s="16">
        <f t="shared" si="3"/>
        <v>608643</v>
      </c>
      <c r="H26" s="17">
        <v>324530</v>
      </c>
      <c r="I26" s="17">
        <v>1531</v>
      </c>
      <c r="J26" s="17">
        <v>97</v>
      </c>
      <c r="K26" s="17">
        <v>30</v>
      </c>
      <c r="L26" s="35">
        <f t="shared" si="0"/>
        <v>20288</v>
      </c>
    </row>
    <row r="27" spans="1:12" ht="22.5" customHeight="1" x14ac:dyDescent="0.15">
      <c r="A27" s="30">
        <v>45200</v>
      </c>
      <c r="B27" s="17">
        <v>1650</v>
      </c>
      <c r="C27" s="17"/>
      <c r="D27" s="17"/>
      <c r="E27" s="17">
        <v>252634</v>
      </c>
      <c r="F27" s="16">
        <v>275586</v>
      </c>
      <c r="G27" s="16">
        <f t="shared" si="3"/>
        <v>528220</v>
      </c>
      <c r="H27" s="17">
        <v>297640</v>
      </c>
      <c r="I27" s="17">
        <v>1224</v>
      </c>
      <c r="J27" s="17">
        <v>98</v>
      </c>
      <c r="K27" s="17">
        <v>31</v>
      </c>
      <c r="L27" s="35">
        <f t="shared" si="0"/>
        <v>17039</v>
      </c>
    </row>
    <row r="28" spans="1:12" ht="22.5" customHeight="1" x14ac:dyDescent="0.15">
      <c r="A28" s="30">
        <v>45231</v>
      </c>
      <c r="B28" s="17">
        <v>1650</v>
      </c>
      <c r="C28" s="17"/>
      <c r="D28" s="17"/>
      <c r="E28" s="17">
        <v>219133</v>
      </c>
      <c r="F28" s="16">
        <v>259909</v>
      </c>
      <c r="G28" s="16">
        <f t="shared" si="3"/>
        <v>479042</v>
      </c>
      <c r="H28" s="17">
        <v>251240</v>
      </c>
      <c r="I28" s="17">
        <v>1112</v>
      </c>
      <c r="J28" s="17">
        <v>97</v>
      </c>
      <c r="K28" s="17">
        <v>30</v>
      </c>
      <c r="L28" s="35">
        <f t="shared" si="0"/>
        <v>15968</v>
      </c>
    </row>
    <row r="29" spans="1:12" ht="22.5" customHeight="1" x14ac:dyDescent="0.15">
      <c r="A29" s="30">
        <v>45261</v>
      </c>
      <c r="B29" s="17">
        <v>1650</v>
      </c>
      <c r="C29" s="17"/>
      <c r="D29" s="17"/>
      <c r="E29" s="17">
        <v>224735</v>
      </c>
      <c r="F29" s="16">
        <v>292767</v>
      </c>
      <c r="G29" s="16">
        <f t="shared" si="3"/>
        <v>517502</v>
      </c>
      <c r="H29" s="17">
        <v>267990</v>
      </c>
      <c r="I29" s="17">
        <v>1188</v>
      </c>
      <c r="J29" s="17">
        <v>96</v>
      </c>
      <c r="K29" s="17">
        <v>31</v>
      </c>
      <c r="L29" s="35">
        <f t="shared" si="0"/>
        <v>16693</v>
      </c>
    </row>
    <row r="30" spans="1:12" ht="22.5" customHeight="1" x14ac:dyDescent="0.15">
      <c r="A30" s="28">
        <v>45292</v>
      </c>
      <c r="B30" s="17">
        <v>1650</v>
      </c>
      <c r="C30" s="17"/>
      <c r="D30" s="17"/>
      <c r="E30" s="17">
        <v>208396</v>
      </c>
      <c r="F30" s="16">
        <v>310405</v>
      </c>
      <c r="G30" s="16">
        <f t="shared" si="3"/>
        <v>518801</v>
      </c>
      <c r="H30" s="17">
        <v>261280</v>
      </c>
      <c r="I30" s="17">
        <v>1214</v>
      </c>
      <c r="J30" s="17">
        <v>96</v>
      </c>
      <c r="K30" s="17">
        <v>31</v>
      </c>
      <c r="L30" s="35">
        <f t="shared" si="0"/>
        <v>16735</v>
      </c>
    </row>
    <row r="31" spans="1:12" ht="22.5" customHeight="1" x14ac:dyDescent="0.15">
      <c r="A31" s="30">
        <v>45323</v>
      </c>
      <c r="B31" s="17">
        <v>1650</v>
      </c>
      <c r="C31" s="17"/>
      <c r="D31" s="17"/>
      <c r="E31" s="17">
        <v>219762</v>
      </c>
      <c r="F31" s="16">
        <v>273784</v>
      </c>
      <c r="G31" s="16">
        <f>SUM(C31:F31)</f>
        <v>493546</v>
      </c>
      <c r="H31" s="17">
        <v>253160</v>
      </c>
      <c r="I31" s="17">
        <v>1227</v>
      </c>
      <c r="J31" s="17">
        <v>96</v>
      </c>
      <c r="K31" s="17">
        <v>29</v>
      </c>
      <c r="L31" s="35">
        <f t="shared" si="0"/>
        <v>17018</v>
      </c>
    </row>
    <row r="32" spans="1:12" ht="22.5" customHeight="1" thickBot="1" x14ac:dyDescent="0.2">
      <c r="A32" s="30">
        <v>45352</v>
      </c>
      <c r="B32" s="18">
        <v>1650</v>
      </c>
      <c r="C32" s="18"/>
      <c r="D32" s="18"/>
      <c r="E32" s="18">
        <v>227886</v>
      </c>
      <c r="F32" s="36">
        <v>283488</v>
      </c>
      <c r="G32" s="16">
        <f t="shared" si="3"/>
        <v>511374</v>
      </c>
      <c r="H32" s="18">
        <v>260260</v>
      </c>
      <c r="I32" s="18">
        <v>1287</v>
      </c>
      <c r="J32" s="18">
        <v>96</v>
      </c>
      <c r="K32" s="18">
        <v>31</v>
      </c>
      <c r="L32" s="35">
        <f t="shared" si="0"/>
        <v>16495</v>
      </c>
    </row>
    <row r="33" spans="1:12" ht="22.5" customHeight="1" thickBot="1" x14ac:dyDescent="0.2">
      <c r="A33" s="38">
        <f>A21</f>
        <v>45017</v>
      </c>
      <c r="B33" s="39"/>
      <c r="C33" s="32">
        <f>SUM(C21:C32)</f>
        <v>235705</v>
      </c>
      <c r="D33" s="32">
        <f>SUM(D21:D32)</f>
        <v>701889</v>
      </c>
      <c r="E33" s="32">
        <f t="shared" ref="E33:H33" si="4">SUM(E21:E32)</f>
        <v>2070275</v>
      </c>
      <c r="F33" s="32">
        <f t="shared" si="4"/>
        <v>3540418</v>
      </c>
      <c r="G33" s="32">
        <f t="shared" si="4"/>
        <v>6548287</v>
      </c>
      <c r="H33" s="32">
        <f t="shared" si="4"/>
        <v>3506870</v>
      </c>
      <c r="I33" s="33"/>
      <c r="J33" s="33"/>
      <c r="K33" s="32">
        <f>SUM(K21:K32)</f>
        <v>366</v>
      </c>
      <c r="L33" s="34">
        <f t="shared" si="0"/>
        <v>17891</v>
      </c>
    </row>
    <row r="35" spans="1:12" x14ac:dyDescent="0.15">
      <c r="J35" s="37"/>
    </row>
    <row r="36" spans="1:12" x14ac:dyDescent="0.15">
      <c r="J36" s="37"/>
    </row>
    <row r="37" spans="1:12" x14ac:dyDescent="0.15">
      <c r="J37" s="37"/>
    </row>
  </sheetData>
  <mergeCells count="6">
    <mergeCell ref="A33:B33"/>
    <mergeCell ref="C6:E6"/>
    <mergeCell ref="B5:L5"/>
    <mergeCell ref="A5:A7"/>
    <mergeCell ref="K6:K7"/>
    <mergeCell ref="A20:B20"/>
  </mergeCells>
  <phoneticPr fontId="2"/>
  <pageMargins left="0.70866141732283472" right="0.31496062992125984" top="0.74803149606299213" bottom="0.74803149606299213" header="0.31496062992125984" footer="0.31496062992125984"/>
  <pageSetup paperSize="9" scale="87" fitToHeight="0" orientation="portrait" blackAndWhite="1" r:id="rId1"/>
  <ignoredErrors>
    <ignoredError sqref="G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24"/>
  <sheetViews>
    <sheetView tabSelected="1" view="pageBreakPreview" zoomScale="85" zoomScaleNormal="100" zoomScaleSheetLayoutView="85" workbookViewId="0">
      <selection activeCell="J16" sqref="J16"/>
    </sheetView>
  </sheetViews>
  <sheetFormatPr defaultRowHeight="13.5" x14ac:dyDescent="0.15"/>
  <cols>
    <col min="1" max="1" width="7.375" customWidth="1"/>
    <col min="2" max="7" width="12.5" customWidth="1"/>
    <col min="9" max="11" width="11.25" customWidth="1"/>
    <col min="12" max="13" width="5.25" bestFit="1" customWidth="1"/>
    <col min="14" max="15" width="11.25" customWidth="1"/>
  </cols>
  <sheetData>
    <row r="1" spans="1:13" x14ac:dyDescent="0.15">
      <c r="A1" t="s">
        <v>23</v>
      </c>
    </row>
    <row r="2" spans="1:13" ht="17.25" x14ac:dyDescent="0.15">
      <c r="A2" s="1" t="s">
        <v>43</v>
      </c>
    </row>
    <row r="3" spans="1:13" x14ac:dyDescent="0.15">
      <c r="A3" s="2" t="s">
        <v>1</v>
      </c>
    </row>
    <row r="4" spans="1:13" ht="14.25" thickBot="1" x14ac:dyDescent="0.2"/>
    <row r="5" spans="1:13" ht="22.5" customHeight="1" x14ac:dyDescent="0.15">
      <c r="A5" s="50" t="s">
        <v>29</v>
      </c>
      <c r="B5" s="52" t="s">
        <v>43</v>
      </c>
      <c r="C5" s="52"/>
      <c r="D5" s="52"/>
      <c r="E5" s="52"/>
      <c r="F5" s="52"/>
      <c r="G5" s="53"/>
    </row>
    <row r="6" spans="1:13" ht="22.5" customHeight="1" x14ac:dyDescent="0.15">
      <c r="A6" s="51"/>
      <c r="B6" s="54" t="s">
        <v>34</v>
      </c>
      <c r="C6" s="55" t="s">
        <v>35</v>
      </c>
      <c r="D6" s="55"/>
      <c r="E6" s="55"/>
      <c r="F6" s="55"/>
      <c r="G6" s="56" t="s">
        <v>36</v>
      </c>
      <c r="I6" s="10"/>
      <c r="J6" s="10"/>
      <c r="K6" s="13"/>
      <c r="L6" s="46"/>
      <c r="M6" s="47"/>
    </row>
    <row r="7" spans="1:13" ht="22.5" customHeight="1" x14ac:dyDescent="0.15">
      <c r="A7" s="51"/>
      <c r="B7" s="54"/>
      <c r="C7" s="55" t="s">
        <v>24</v>
      </c>
      <c r="D7" s="55"/>
      <c r="E7" s="55"/>
      <c r="F7" s="55" t="s">
        <v>28</v>
      </c>
      <c r="G7" s="57"/>
      <c r="I7" s="10"/>
      <c r="J7" s="10"/>
      <c r="K7" s="10"/>
      <c r="L7" s="47"/>
      <c r="M7" s="47"/>
    </row>
    <row r="8" spans="1:13" ht="22.5" customHeight="1" x14ac:dyDescent="0.15">
      <c r="A8" s="51"/>
      <c r="B8" s="54"/>
      <c r="C8" s="3" t="s">
        <v>25</v>
      </c>
      <c r="D8" s="3" t="s">
        <v>26</v>
      </c>
      <c r="E8" s="3" t="s">
        <v>27</v>
      </c>
      <c r="F8" s="55"/>
      <c r="G8" s="57"/>
      <c r="I8" s="10"/>
      <c r="J8" s="10"/>
      <c r="K8" s="10"/>
      <c r="L8" s="47"/>
      <c r="M8" s="47"/>
    </row>
    <row r="9" spans="1:13" ht="22.5" customHeight="1" x14ac:dyDescent="0.15">
      <c r="A9" s="7" t="s">
        <v>30</v>
      </c>
      <c r="B9" s="4">
        <v>1650</v>
      </c>
      <c r="C9" s="12"/>
      <c r="D9" s="12"/>
      <c r="E9" s="12">
        <f>ROUNDUP(別紙１使用量実績!E27,-3)</f>
        <v>253000</v>
      </c>
      <c r="F9" s="12">
        <f>ROUNDUP(別紙１使用量実績!F27,-3)</f>
        <v>276000</v>
      </c>
      <c r="G9" s="14">
        <f>SUM(C9:F9)</f>
        <v>529000</v>
      </c>
      <c r="I9" s="5"/>
      <c r="J9" s="5"/>
      <c r="K9" s="5"/>
    </row>
    <row r="10" spans="1:13" ht="22.5" customHeight="1" x14ac:dyDescent="0.15">
      <c r="A10" s="7" t="s">
        <v>18</v>
      </c>
      <c r="B10" s="4">
        <v>1650</v>
      </c>
      <c r="C10" s="12"/>
      <c r="D10" s="12"/>
      <c r="E10" s="12">
        <f>ROUNDUP(別紙１使用量実績!E28,-3)</f>
        <v>220000</v>
      </c>
      <c r="F10" s="12">
        <f>ROUNDUP(別紙１使用量実績!F28,-3)</f>
        <v>260000</v>
      </c>
      <c r="G10" s="14">
        <f t="shared" ref="G10:G19" si="0">SUM(C10:F10)</f>
        <v>480000</v>
      </c>
      <c r="I10" s="5"/>
      <c r="J10" s="5"/>
      <c r="K10" s="5"/>
    </row>
    <row r="11" spans="1:13" ht="22.5" customHeight="1" x14ac:dyDescent="0.15">
      <c r="A11" s="7" t="s">
        <v>19</v>
      </c>
      <c r="B11" s="4">
        <v>1650</v>
      </c>
      <c r="C11" s="12"/>
      <c r="D11" s="12"/>
      <c r="E11" s="12">
        <f>ROUNDUP(別紙１使用量実績!E29,-3)</f>
        <v>225000</v>
      </c>
      <c r="F11" s="12">
        <f>ROUNDUP(別紙１使用量実績!F29,-3)</f>
        <v>293000</v>
      </c>
      <c r="G11" s="14">
        <f t="shared" si="0"/>
        <v>518000</v>
      </c>
      <c r="I11" s="5"/>
      <c r="J11" s="5"/>
      <c r="K11" s="5"/>
    </row>
    <row r="12" spans="1:13" ht="22.5" customHeight="1" x14ac:dyDescent="0.15">
      <c r="A12" s="7" t="s">
        <v>31</v>
      </c>
      <c r="B12" s="4">
        <v>1650</v>
      </c>
      <c r="C12" s="12"/>
      <c r="D12" s="12"/>
      <c r="E12" s="12">
        <f>ROUNDUP(別紙１使用量実績!E30,-3)</f>
        <v>209000</v>
      </c>
      <c r="F12" s="12">
        <f>ROUNDUP(別紙１使用量実績!F30,-3)</f>
        <v>311000</v>
      </c>
      <c r="G12" s="14">
        <f t="shared" si="0"/>
        <v>520000</v>
      </c>
      <c r="I12" s="5"/>
      <c r="J12" s="5"/>
      <c r="K12" s="5"/>
    </row>
    <row r="13" spans="1:13" ht="22.5" customHeight="1" x14ac:dyDescent="0.15">
      <c r="A13" s="7" t="s">
        <v>20</v>
      </c>
      <c r="B13" s="4">
        <v>1650</v>
      </c>
      <c r="C13" s="12"/>
      <c r="D13" s="12"/>
      <c r="E13" s="12">
        <f>ROUNDUP(別紙１使用量実績!E31,-3)</f>
        <v>220000</v>
      </c>
      <c r="F13" s="12">
        <f>ROUNDUP(別紙１使用量実績!F31,-3)</f>
        <v>274000</v>
      </c>
      <c r="G13" s="14">
        <f t="shared" si="0"/>
        <v>494000</v>
      </c>
      <c r="I13" s="5"/>
      <c r="J13" s="5"/>
      <c r="K13" s="5"/>
    </row>
    <row r="14" spans="1:13" ht="22.5" customHeight="1" x14ac:dyDescent="0.15">
      <c r="A14" s="7" t="s">
        <v>21</v>
      </c>
      <c r="B14" s="4">
        <v>1650</v>
      </c>
      <c r="C14" s="12"/>
      <c r="D14" s="12"/>
      <c r="E14" s="12">
        <f>ROUNDUP(別紙１使用量実績!E32,-3)</f>
        <v>228000</v>
      </c>
      <c r="F14" s="12">
        <f>ROUNDUP(別紙１使用量実績!F32,-3)</f>
        <v>284000</v>
      </c>
      <c r="G14" s="14">
        <f t="shared" si="0"/>
        <v>512000</v>
      </c>
      <c r="I14" s="5"/>
      <c r="J14" s="5"/>
      <c r="K14" s="5"/>
    </row>
    <row r="15" spans="1:13" ht="22.5" customHeight="1" x14ac:dyDescent="0.15">
      <c r="A15" s="7" t="s">
        <v>32</v>
      </c>
      <c r="B15" s="4">
        <v>1650</v>
      </c>
      <c r="C15" s="12"/>
      <c r="D15" s="12"/>
      <c r="E15" s="12">
        <f>ROUNDUP(別紙１使用量実績!E21,-3)</f>
        <v>219000</v>
      </c>
      <c r="F15" s="12">
        <f>ROUNDUP(別紙１使用量実績!F21,-3)</f>
        <v>254000</v>
      </c>
      <c r="G15" s="14">
        <f t="shared" si="0"/>
        <v>473000</v>
      </c>
      <c r="I15" s="5"/>
      <c r="J15" s="5"/>
      <c r="K15" s="5"/>
    </row>
    <row r="16" spans="1:13" ht="22.5" customHeight="1" x14ac:dyDescent="0.15">
      <c r="A16" s="7" t="s">
        <v>33</v>
      </c>
      <c r="B16" s="4">
        <v>1650</v>
      </c>
      <c r="C16" s="12"/>
      <c r="D16" s="12"/>
      <c r="E16" s="12">
        <f>ROUNDUP(別紙１使用量実績!E22,-3)</f>
        <v>203000</v>
      </c>
      <c r="F16" s="12">
        <f>ROUNDUP(別紙１使用量実績!F22,-3)</f>
        <v>310000</v>
      </c>
      <c r="G16" s="14">
        <f t="shared" si="0"/>
        <v>513000</v>
      </c>
      <c r="I16" s="5"/>
      <c r="J16" s="5"/>
      <c r="K16" s="5"/>
    </row>
    <row r="17" spans="1:11" ht="22.5" customHeight="1" x14ac:dyDescent="0.15">
      <c r="A17" s="7" t="s">
        <v>14</v>
      </c>
      <c r="B17" s="4">
        <v>1650</v>
      </c>
      <c r="C17" s="12"/>
      <c r="D17" s="12"/>
      <c r="E17" s="12">
        <f>ROUNDUP(別紙１使用量実績!E23,-3)</f>
        <v>298000</v>
      </c>
      <c r="F17" s="12">
        <f>ROUNDUP(別紙１使用量実績!F23,-3)</f>
        <v>262000</v>
      </c>
      <c r="G17" s="14">
        <f t="shared" si="0"/>
        <v>560000</v>
      </c>
      <c r="I17" s="5"/>
      <c r="J17" s="5"/>
      <c r="K17" s="5"/>
    </row>
    <row r="18" spans="1:11" ht="22.5" customHeight="1" x14ac:dyDescent="0.15">
      <c r="A18" s="7" t="s">
        <v>15</v>
      </c>
      <c r="B18" s="4">
        <v>1650</v>
      </c>
      <c r="C18" s="12">
        <f>ROUNDUP(別紙１使用量実績!C24,-3)</f>
        <v>77000</v>
      </c>
      <c r="D18" s="12">
        <f>ROUNDUP(別紙１使用量実績!D24,-3)</f>
        <v>228000</v>
      </c>
      <c r="E18" s="12"/>
      <c r="F18" s="12">
        <f>ROUNDUP(別紙１使用量実績!F24,-3)</f>
        <v>334000</v>
      </c>
      <c r="G18" s="14">
        <f t="shared" si="0"/>
        <v>639000</v>
      </c>
      <c r="I18" s="5"/>
      <c r="J18" s="5"/>
      <c r="K18" s="5"/>
    </row>
    <row r="19" spans="1:11" ht="22.5" customHeight="1" x14ac:dyDescent="0.15">
      <c r="A19" s="7" t="s">
        <v>16</v>
      </c>
      <c r="B19" s="4">
        <v>1650</v>
      </c>
      <c r="C19" s="12">
        <f>ROUNDUP(別紙１使用量実績!C25,-3)</f>
        <v>91000</v>
      </c>
      <c r="D19" s="12">
        <f>ROUNDUP(別紙１使用量実績!D25,-3)</f>
        <v>264000</v>
      </c>
      <c r="E19" s="12"/>
      <c r="F19" s="12">
        <f>ROUNDUP(別紙１使用量実績!F25,-3)</f>
        <v>359000</v>
      </c>
      <c r="G19" s="14">
        <f t="shared" si="0"/>
        <v>714000</v>
      </c>
      <c r="I19" s="5"/>
      <c r="J19" s="5"/>
      <c r="K19" s="5"/>
    </row>
    <row r="20" spans="1:11" ht="22.5" customHeight="1" thickBot="1" x14ac:dyDescent="0.2">
      <c r="A20" s="6" t="s">
        <v>17</v>
      </c>
      <c r="B20" s="4">
        <v>1650</v>
      </c>
      <c r="C20" s="12">
        <f>ROUNDUP(別紙１使用量実績!C26,-3)</f>
        <v>70000</v>
      </c>
      <c r="D20" s="12">
        <f>ROUNDUP(別紙１使用量実績!D26,-3)</f>
        <v>211000</v>
      </c>
      <c r="E20" s="12"/>
      <c r="F20" s="12">
        <f>ROUNDUP(別紙１使用量実績!F26,-3)</f>
        <v>329000</v>
      </c>
      <c r="G20" s="15">
        <f>SUM(C20:F20)</f>
        <v>610000</v>
      </c>
      <c r="I20" s="5"/>
      <c r="J20" s="5"/>
      <c r="K20" s="5"/>
    </row>
    <row r="21" spans="1:11" ht="22.5" customHeight="1" thickBot="1" x14ac:dyDescent="0.2">
      <c r="A21" s="48" t="s">
        <v>37</v>
      </c>
      <c r="B21" s="49"/>
      <c r="C21" s="8">
        <f>SUM(C9:C20)</f>
        <v>238000</v>
      </c>
      <c r="D21" s="8">
        <f>SUM(D9:D20)</f>
        <v>703000</v>
      </c>
      <c r="E21" s="8">
        <f>SUM(E9:E20)</f>
        <v>2075000</v>
      </c>
      <c r="F21" s="8">
        <f>SUM(F9:F20)</f>
        <v>3546000</v>
      </c>
      <c r="G21" s="9">
        <f t="shared" ref="G21" si="1">SUM(G9:G20)</f>
        <v>6562000</v>
      </c>
      <c r="I21" s="5"/>
      <c r="J21" s="5"/>
    </row>
    <row r="23" spans="1:11" x14ac:dyDescent="0.15">
      <c r="A23" s="11"/>
      <c r="B23" s="11"/>
      <c r="C23" s="11"/>
      <c r="D23" s="11"/>
      <c r="E23" s="11"/>
      <c r="F23" s="11"/>
      <c r="G23" s="11"/>
    </row>
    <row r="24" spans="1:11" x14ac:dyDescent="0.15">
      <c r="A24" s="10"/>
      <c r="B24" s="10"/>
      <c r="C24" s="10"/>
      <c r="D24" s="10"/>
      <c r="E24" s="10"/>
      <c r="F24" s="10"/>
      <c r="G24" s="10"/>
    </row>
  </sheetData>
  <mergeCells count="10">
    <mergeCell ref="L6:L8"/>
    <mergeCell ref="M6:M8"/>
    <mergeCell ref="A21:B21"/>
    <mergeCell ref="A5:A8"/>
    <mergeCell ref="B5:G5"/>
    <mergeCell ref="B6:B8"/>
    <mergeCell ref="C7:E7"/>
    <mergeCell ref="C6:F6"/>
    <mergeCell ref="F7:F8"/>
    <mergeCell ref="G6:G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別紙１使用量実績</vt:lpstr>
      <vt:lpstr>別紙２使用予定量</vt:lpstr>
      <vt:lpstr>別紙１使用量実績!Print_Area</vt:lpstr>
      <vt:lpstr>別紙２使用予定量!Print_Area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sisetsukakarityo</dc:creator>
  <cp:lastModifiedBy>仙台市立病院</cp:lastModifiedBy>
  <cp:lastPrinted>2024-04-26T05:39:29Z</cp:lastPrinted>
  <dcterms:created xsi:type="dcterms:W3CDTF">2018-05-24T04:03:29Z</dcterms:created>
  <dcterms:modified xsi:type="dcterms:W3CDTF">2024-05-16T00:15:58Z</dcterms:modified>
</cp:coreProperties>
</file>